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50" windowHeight="9285" activeTab="0"/>
  </bookViews>
  <sheets>
    <sheet name="final positions" sheetId="1" r:id="rId1"/>
    <sheet name="times" sheetId="2" r:id="rId2"/>
    <sheet name="calcs" sheetId="3" r:id="rId3"/>
    <sheet name="round scores" sheetId="4" r:id="rId4"/>
    <sheet name="what if 2 x 1 day comp" sheetId="5" r:id="rId5"/>
  </sheets>
  <definedNames/>
  <calcPr fullCalcOnLoad="1"/>
</workbook>
</file>

<file path=xl/sharedStrings.xml><?xml version="1.0" encoding="utf-8"?>
<sst xmlns="http://schemas.openxmlformats.org/spreadsheetml/2006/main" count="159" uniqueCount="47">
  <si>
    <t xml:space="preserve"> "BMFA NATIONALS 2016"</t>
  </si>
  <si>
    <t xml:space="preserve">Mark Redsell </t>
  </si>
  <si>
    <t xml:space="preserve">Ron Lampay </t>
  </si>
  <si>
    <t xml:space="preserve">Graeme Mahoney </t>
  </si>
  <si>
    <t xml:space="preserve">Tony Livingstone </t>
  </si>
  <si>
    <t xml:space="preserve">John Philips </t>
  </si>
  <si>
    <t xml:space="preserve">George Young </t>
  </si>
  <si>
    <t xml:space="preserve">Peter Gunning </t>
  </si>
  <si>
    <t xml:space="preserve">Rich Baygo </t>
  </si>
  <si>
    <t xml:space="preserve">Jon Edison </t>
  </si>
  <si>
    <t xml:space="preserve">Ewan Maxwell </t>
  </si>
  <si>
    <t xml:space="preserve">Andy Burgogne </t>
  </si>
  <si>
    <t xml:space="preserve">Greg Dakin </t>
  </si>
  <si>
    <t xml:space="preserve">Dave Watson </t>
  </si>
  <si>
    <t xml:space="preserve">Brett Larrett </t>
  </si>
  <si>
    <t xml:space="preserve">Mark Treble </t>
  </si>
  <si>
    <t xml:space="preserve">Paul Stubley </t>
  </si>
  <si>
    <t xml:space="preserve">Mike Shellim </t>
  </si>
  <si>
    <t>array column index</t>
  </si>
  <si>
    <t>2 Lowest scores:</t>
  </si>
  <si>
    <t>Round score ranking per pilot:</t>
  </si>
  <si>
    <t>Discards</t>
  </si>
  <si>
    <t>Total score</t>
  </si>
  <si>
    <t>Total-2 discards</t>
  </si>
  <si>
    <t>Final score</t>
  </si>
  <si>
    <t>Name</t>
  </si>
  <si>
    <t>Position</t>
  </si>
  <si>
    <t>BMFA Nationals 2016 - final results</t>
  </si>
  <si>
    <t>time</t>
  </si>
  <si>
    <t>rnd score</t>
  </si>
  <si>
    <t>Round scores:</t>
  </si>
  <si>
    <t>Total</t>
  </si>
  <si>
    <t>Total - Discard</t>
  </si>
  <si>
    <t>Rank</t>
  </si>
  <si>
    <t>What if: Scoring from 2 days if run as single comps</t>
  </si>
  <si>
    <t>average day1</t>
  </si>
  <si>
    <t>fastest day 1</t>
  </si>
  <si>
    <t>slowest day1</t>
  </si>
  <si>
    <t>average day2</t>
  </si>
  <si>
    <t>fastest day 2</t>
  </si>
  <si>
    <t>slowest day2</t>
  </si>
  <si>
    <t>Fl order</t>
  </si>
  <si>
    <t>fastest</t>
  </si>
  <si>
    <t>tmp</t>
  </si>
  <si>
    <t xml:space="preserve">Rich Bago </t>
  </si>
  <si>
    <t xml:space="preserve">Andy Burgoyne </t>
  </si>
  <si>
    <t>Ron Lampe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</si>
</sst>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11" borderId="0" xfId="0" applyFill="1" applyAlignment="1">
      <alignment/>
    </xf>
    <xf numFmtId="2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7.421875" style="0" bestFit="1" customWidth="1"/>
    <col min="3" max="3" width="12.00390625" style="0" bestFit="1" customWidth="1"/>
  </cols>
  <sheetData>
    <row r="1" ht="15">
      <c r="A1" s="1" t="s">
        <v>27</v>
      </c>
    </row>
    <row r="3" spans="1:4" ht="15">
      <c r="A3" s="10" t="s">
        <v>41</v>
      </c>
      <c r="B3" s="1" t="s">
        <v>25</v>
      </c>
      <c r="C3" s="1" t="s">
        <v>24</v>
      </c>
      <c r="D3" s="1" t="s">
        <v>26</v>
      </c>
    </row>
    <row r="4" spans="1:4" ht="15">
      <c r="A4" s="11">
        <f>'round scores'!A5</f>
        <v>1</v>
      </c>
      <c r="B4" t="str">
        <f>'round scores'!B5</f>
        <v>Mark Redsell </v>
      </c>
      <c r="C4" s="5">
        <f>'round scores'!D5</f>
        <v>20253.646287745265</v>
      </c>
      <c r="D4" s="2">
        <f>RANK(C4,$C$4:$C$18,0)</f>
        <v>1</v>
      </c>
    </row>
    <row r="5" spans="1:4" ht="15">
      <c r="A5" s="11">
        <f>'round scores'!A6</f>
        <v>2</v>
      </c>
      <c r="B5" t="str">
        <f>'round scores'!B6</f>
        <v>Ron Lampe</v>
      </c>
      <c r="C5" s="5">
        <f>'round scores'!D6</f>
        <v>15041.805671086622</v>
      </c>
      <c r="D5">
        <f aca="true" t="shared" si="0" ref="D5:D18">RANK(C5,$C$4:$C$18,0)</f>
        <v>14</v>
      </c>
    </row>
    <row r="6" spans="1:4" ht="15">
      <c r="A6" s="11">
        <f>'round scores'!A7</f>
        <v>3</v>
      </c>
      <c r="B6" t="str">
        <f>'round scores'!B7</f>
        <v>Graeme Mahoney </v>
      </c>
      <c r="C6" s="5">
        <f>'round scores'!D7</f>
        <v>18222.911341621377</v>
      </c>
      <c r="D6">
        <f t="shared" si="0"/>
        <v>5</v>
      </c>
    </row>
    <row r="7" spans="1:4" ht="15">
      <c r="A7" s="11">
        <f>'round scores'!A8</f>
        <v>4</v>
      </c>
      <c r="B7" t="str">
        <f>'round scores'!B8</f>
        <v>Tony Livingstone </v>
      </c>
      <c r="C7" s="5">
        <f>'round scores'!D8</f>
        <v>17997.848138872963</v>
      </c>
      <c r="D7">
        <f t="shared" si="0"/>
        <v>6</v>
      </c>
    </row>
    <row r="8" spans="1:4" ht="15">
      <c r="A8" s="11">
        <f>'round scores'!A9</f>
        <v>5</v>
      </c>
      <c r="B8" t="str">
        <f>'round scores'!B9</f>
        <v>George Young </v>
      </c>
      <c r="C8" s="5">
        <f>'round scores'!D9</f>
        <v>17794.703572121998</v>
      </c>
      <c r="D8">
        <f t="shared" si="0"/>
        <v>8</v>
      </c>
    </row>
    <row r="9" spans="1:4" ht="15">
      <c r="A9" s="11">
        <f>'round scores'!A10</f>
        <v>6</v>
      </c>
      <c r="B9" t="str">
        <f>'round scores'!B10</f>
        <v>Peter Gunning </v>
      </c>
      <c r="C9" s="5">
        <f>'round scores'!D10</f>
        <v>19682.615709425394</v>
      </c>
      <c r="D9" s="3">
        <f t="shared" si="0"/>
        <v>2</v>
      </c>
    </row>
    <row r="10" spans="1:4" ht="15">
      <c r="A10" s="11">
        <f>'round scores'!A11</f>
        <v>7</v>
      </c>
      <c r="B10" t="str">
        <f>'round scores'!B11</f>
        <v>Rich Bago </v>
      </c>
      <c r="C10" s="5">
        <f>'round scores'!D11</f>
        <v>19140.001025533176</v>
      </c>
      <c r="D10" s="4">
        <f t="shared" si="0"/>
        <v>3</v>
      </c>
    </row>
    <row r="11" spans="1:4" ht="15">
      <c r="A11" s="11">
        <f>'round scores'!A12</f>
        <v>8</v>
      </c>
      <c r="B11" t="str">
        <f>'round scores'!B12</f>
        <v>Jon Edison </v>
      </c>
      <c r="C11" s="5">
        <f>'round scores'!D12</f>
        <v>16455.080361282475</v>
      </c>
      <c r="D11">
        <f t="shared" si="0"/>
        <v>13</v>
      </c>
    </row>
    <row r="12" spans="1:4" ht="15">
      <c r="A12" s="11">
        <f>'round scores'!A13</f>
        <v>9</v>
      </c>
      <c r="B12" t="str">
        <f>'round scores'!B13</f>
        <v>Ewan Maxwell </v>
      </c>
      <c r="C12" s="5">
        <f>'round scores'!D13</f>
        <v>17955.396042610515</v>
      </c>
      <c r="D12">
        <f t="shared" si="0"/>
        <v>7</v>
      </c>
    </row>
    <row r="13" spans="1:4" ht="15">
      <c r="A13" s="11">
        <f>'round scores'!A14</f>
        <v>10</v>
      </c>
      <c r="B13" t="str">
        <f>'round scores'!B14</f>
        <v>Andy Burgoyne </v>
      </c>
      <c r="C13" s="5">
        <f>'round scores'!D14</f>
        <v>16962.68201719426</v>
      </c>
      <c r="D13">
        <f t="shared" si="0"/>
        <v>12</v>
      </c>
    </row>
    <row r="14" spans="1:4" ht="15">
      <c r="A14" s="11">
        <f>'round scores'!A15</f>
        <v>11</v>
      </c>
      <c r="B14" t="str">
        <f>'round scores'!B15</f>
        <v>Dave Watson </v>
      </c>
      <c r="C14" s="5">
        <f>'round scores'!D15</f>
        <v>17236.397430434434</v>
      </c>
      <c r="D14">
        <f t="shared" si="0"/>
        <v>9</v>
      </c>
    </row>
    <row r="15" spans="1:4" ht="15">
      <c r="A15" s="11">
        <f>'round scores'!A16</f>
        <v>12</v>
      </c>
      <c r="B15" t="str">
        <f>'round scores'!B16</f>
        <v>Brett Larrett </v>
      </c>
      <c r="C15" s="5">
        <f>'round scores'!D16</f>
        <v>1485.8382174485555</v>
      </c>
      <c r="D15">
        <f t="shared" si="0"/>
        <v>15</v>
      </c>
    </row>
    <row r="16" spans="1:4" ht="15">
      <c r="A16" s="11">
        <f>'round scores'!A17</f>
        <v>13</v>
      </c>
      <c r="B16" t="str">
        <f>'round scores'!B17</f>
        <v>Mark Treble </v>
      </c>
      <c r="C16" s="5">
        <f>'round scores'!D17</f>
        <v>18890.560005342133</v>
      </c>
      <c r="D16">
        <f t="shared" si="0"/>
        <v>4</v>
      </c>
    </row>
    <row r="17" spans="1:4" ht="15">
      <c r="A17" s="11">
        <f>'round scores'!A18</f>
        <v>14</v>
      </c>
      <c r="B17" t="str">
        <f>'round scores'!B18</f>
        <v>Paul Stubley </v>
      </c>
      <c r="C17" s="5">
        <f>'round scores'!D18</f>
        <v>17199.394332697644</v>
      </c>
      <c r="D17">
        <f t="shared" si="0"/>
        <v>10</v>
      </c>
    </row>
    <row r="18" spans="1:4" ht="15">
      <c r="A18" s="11">
        <f>'round scores'!A19</f>
        <v>15</v>
      </c>
      <c r="B18" t="str">
        <f>'round scores'!B19</f>
        <v>Mike Shellim </v>
      </c>
      <c r="C18" s="5">
        <f>'round scores'!D19</f>
        <v>17094.44588545518</v>
      </c>
      <c r="D18">
        <f t="shared" si="0"/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1" bestFit="1" customWidth="1"/>
  </cols>
  <sheetData>
    <row r="1" spans="1:4" ht="15">
      <c r="A1" s="1">
        <v>25</v>
      </c>
      <c r="B1" s="1" t="s">
        <v>0</v>
      </c>
      <c r="C1" s="1"/>
      <c r="D1" s="1"/>
    </row>
    <row r="2" spans="3:25" s="1" customFormat="1" ht="1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</row>
    <row r="3" spans="1:35" ht="15">
      <c r="A3" s="1" t="s">
        <v>1</v>
      </c>
      <c r="B3">
        <v>2.4</v>
      </c>
      <c r="C3">
        <v>36.98</v>
      </c>
      <c r="D3">
        <v>37.57</v>
      </c>
      <c r="E3">
        <v>38.97</v>
      </c>
      <c r="F3">
        <v>34.86</v>
      </c>
      <c r="G3">
        <v>33.95</v>
      </c>
      <c r="H3">
        <v>35.82</v>
      </c>
      <c r="I3">
        <v>33.63</v>
      </c>
      <c r="J3">
        <v>33.15</v>
      </c>
      <c r="K3">
        <v>37.84</v>
      </c>
      <c r="L3">
        <v>38.07</v>
      </c>
      <c r="M3">
        <v>34.42</v>
      </c>
      <c r="N3">
        <v>32.73</v>
      </c>
      <c r="O3">
        <v>34.78</v>
      </c>
      <c r="P3">
        <v>46.26</v>
      </c>
      <c r="Q3">
        <v>46.99</v>
      </c>
      <c r="R3">
        <v>48.04</v>
      </c>
      <c r="S3">
        <v>45.99</v>
      </c>
      <c r="T3">
        <v>45.23</v>
      </c>
      <c r="U3">
        <v>45.93</v>
      </c>
      <c r="V3">
        <v>47.67</v>
      </c>
      <c r="W3">
        <v>50.99</v>
      </c>
      <c r="X3">
        <v>41.1</v>
      </c>
      <c r="Y3">
        <v>44.91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5" ht="15">
      <c r="A4" s="1" t="s">
        <v>2</v>
      </c>
      <c r="B4">
        <v>2.4</v>
      </c>
      <c r="C4">
        <v>44.3</v>
      </c>
      <c r="D4">
        <v>38.94</v>
      </c>
      <c r="E4">
        <v>40.92</v>
      </c>
      <c r="F4">
        <v>48.61</v>
      </c>
      <c r="G4">
        <v>39.95</v>
      </c>
      <c r="H4">
        <v>36.4</v>
      </c>
      <c r="I4">
        <v>41.88</v>
      </c>
      <c r="J4">
        <v>43.91</v>
      </c>
      <c r="K4">
        <v>0</v>
      </c>
      <c r="L4">
        <v>0</v>
      </c>
      <c r="M4">
        <v>0</v>
      </c>
      <c r="N4">
        <v>0</v>
      </c>
      <c r="O4">
        <v>0</v>
      </c>
      <c r="P4">
        <v>50.6</v>
      </c>
      <c r="Q4">
        <v>47.31</v>
      </c>
      <c r="R4">
        <v>66.29</v>
      </c>
      <c r="S4">
        <v>52.85</v>
      </c>
      <c r="T4">
        <v>51.32</v>
      </c>
      <c r="U4">
        <v>48.13</v>
      </c>
      <c r="V4">
        <v>51.22</v>
      </c>
      <c r="W4">
        <v>63.28</v>
      </c>
      <c r="X4">
        <v>37.86</v>
      </c>
      <c r="Y4">
        <v>51.24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5" ht="15">
      <c r="A5" s="1" t="s">
        <v>3</v>
      </c>
      <c r="B5">
        <v>2.4</v>
      </c>
      <c r="C5">
        <v>42.77</v>
      </c>
      <c r="D5">
        <v>40.44</v>
      </c>
      <c r="E5">
        <v>40.26</v>
      </c>
      <c r="F5">
        <v>43.34</v>
      </c>
      <c r="G5">
        <v>40.22</v>
      </c>
      <c r="H5">
        <v>0</v>
      </c>
      <c r="I5">
        <v>38.2</v>
      </c>
      <c r="J5">
        <v>35.33</v>
      </c>
      <c r="K5">
        <v>43.19</v>
      </c>
      <c r="L5">
        <v>39.14</v>
      </c>
      <c r="M5">
        <v>39.76</v>
      </c>
      <c r="N5">
        <v>38.54</v>
      </c>
      <c r="O5">
        <v>39.86</v>
      </c>
      <c r="P5">
        <v>42.74</v>
      </c>
      <c r="Q5">
        <v>51.97</v>
      </c>
      <c r="R5">
        <v>46.4</v>
      </c>
      <c r="S5">
        <v>47.44</v>
      </c>
      <c r="T5">
        <v>54.19</v>
      </c>
      <c r="U5">
        <v>53.11</v>
      </c>
      <c r="V5">
        <v>62.41</v>
      </c>
      <c r="W5">
        <v>56.81</v>
      </c>
      <c r="X5">
        <v>49.48</v>
      </c>
      <c r="Y5">
        <v>40.05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5" ht="15">
      <c r="A6" s="1" t="s">
        <v>4</v>
      </c>
      <c r="B6">
        <v>2.4</v>
      </c>
      <c r="C6">
        <v>40.65</v>
      </c>
      <c r="D6">
        <v>39.44</v>
      </c>
      <c r="E6">
        <v>38.75</v>
      </c>
      <c r="F6">
        <v>41.27</v>
      </c>
      <c r="G6">
        <v>39.41</v>
      </c>
      <c r="H6">
        <v>40.94</v>
      </c>
      <c r="I6">
        <v>39.24</v>
      </c>
      <c r="J6">
        <v>41.51</v>
      </c>
      <c r="K6">
        <v>39.12</v>
      </c>
      <c r="L6">
        <v>40.41</v>
      </c>
      <c r="M6">
        <v>41.06</v>
      </c>
      <c r="N6">
        <v>40.82</v>
      </c>
      <c r="O6">
        <v>39.85</v>
      </c>
      <c r="P6">
        <v>50.05</v>
      </c>
      <c r="Q6">
        <v>52.19</v>
      </c>
      <c r="R6">
        <v>67.52</v>
      </c>
      <c r="S6">
        <v>51.84</v>
      </c>
      <c r="T6">
        <v>53.26</v>
      </c>
      <c r="U6">
        <v>49.13</v>
      </c>
      <c r="V6">
        <v>56.06</v>
      </c>
      <c r="W6">
        <v>50.09</v>
      </c>
      <c r="X6">
        <v>51.76</v>
      </c>
      <c r="Y6">
        <v>43.48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</row>
    <row r="7" spans="1:35" ht="15">
      <c r="A7" s="1" t="s">
        <v>5</v>
      </c>
      <c r="B7">
        <v>2.4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</row>
    <row r="8" spans="1:35" ht="15">
      <c r="A8" s="1" t="s">
        <v>6</v>
      </c>
      <c r="B8">
        <v>2.4</v>
      </c>
      <c r="C8">
        <v>45.15</v>
      </c>
      <c r="D8">
        <v>48.05</v>
      </c>
      <c r="E8">
        <v>40.79</v>
      </c>
      <c r="F8">
        <v>41.54</v>
      </c>
      <c r="G8">
        <v>41.78</v>
      </c>
      <c r="H8">
        <v>42.44</v>
      </c>
      <c r="I8">
        <v>38.2</v>
      </c>
      <c r="J8">
        <v>38.88</v>
      </c>
      <c r="K8">
        <v>40.52</v>
      </c>
      <c r="L8">
        <v>42.32</v>
      </c>
      <c r="M8">
        <v>47.21</v>
      </c>
      <c r="N8">
        <v>44.39</v>
      </c>
      <c r="O8">
        <v>38.07</v>
      </c>
      <c r="P8">
        <v>45.35</v>
      </c>
      <c r="Q8">
        <v>56.2</v>
      </c>
      <c r="R8">
        <v>66.23</v>
      </c>
      <c r="S8">
        <v>55.59</v>
      </c>
      <c r="T8">
        <v>56.54</v>
      </c>
      <c r="U8">
        <v>43.14</v>
      </c>
      <c r="V8">
        <v>55.1</v>
      </c>
      <c r="W8">
        <v>46.01</v>
      </c>
      <c r="X8">
        <v>46.18</v>
      </c>
      <c r="Y8">
        <v>40.58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</row>
    <row r="9" spans="1:35" ht="15">
      <c r="A9" s="1" t="s">
        <v>7</v>
      </c>
      <c r="B9">
        <v>2.4</v>
      </c>
      <c r="C9">
        <v>47.37</v>
      </c>
      <c r="D9">
        <v>51.3</v>
      </c>
      <c r="E9">
        <v>45</v>
      </c>
      <c r="F9">
        <v>38.01</v>
      </c>
      <c r="G9">
        <v>39.08</v>
      </c>
      <c r="H9">
        <v>38.53</v>
      </c>
      <c r="I9">
        <v>33.01</v>
      </c>
      <c r="J9">
        <v>35.16</v>
      </c>
      <c r="K9">
        <v>35.17</v>
      </c>
      <c r="L9">
        <v>34.73</v>
      </c>
      <c r="M9">
        <v>35.41</v>
      </c>
      <c r="N9">
        <v>35.2</v>
      </c>
      <c r="O9">
        <v>35.08</v>
      </c>
      <c r="P9">
        <v>45.6</v>
      </c>
      <c r="Q9">
        <v>53.38</v>
      </c>
      <c r="R9">
        <v>51.34</v>
      </c>
      <c r="S9">
        <v>44.02</v>
      </c>
      <c r="T9">
        <v>50.31</v>
      </c>
      <c r="U9">
        <v>42.23</v>
      </c>
      <c r="V9">
        <v>48.7</v>
      </c>
      <c r="W9">
        <v>41.71</v>
      </c>
      <c r="X9">
        <v>43.76</v>
      </c>
      <c r="Y9">
        <v>36.23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</row>
    <row r="10" spans="1:35" ht="15">
      <c r="A10" s="1" t="s">
        <v>8</v>
      </c>
      <c r="B10">
        <v>2.4</v>
      </c>
      <c r="C10">
        <v>39.16</v>
      </c>
      <c r="D10">
        <v>39.51</v>
      </c>
      <c r="E10">
        <v>39.35</v>
      </c>
      <c r="F10">
        <v>36.49</v>
      </c>
      <c r="G10">
        <v>41.49</v>
      </c>
      <c r="H10">
        <v>41.84</v>
      </c>
      <c r="I10">
        <v>40.94</v>
      </c>
      <c r="J10">
        <v>37.78</v>
      </c>
      <c r="K10">
        <v>37.44</v>
      </c>
      <c r="L10">
        <v>40.63</v>
      </c>
      <c r="M10">
        <v>36.96</v>
      </c>
      <c r="N10">
        <v>35.25</v>
      </c>
      <c r="O10">
        <v>38.44</v>
      </c>
      <c r="P10">
        <v>41.35</v>
      </c>
      <c r="Q10">
        <v>48.24</v>
      </c>
      <c r="R10">
        <v>49.93</v>
      </c>
      <c r="S10">
        <v>65.27</v>
      </c>
      <c r="T10">
        <v>49.98</v>
      </c>
      <c r="U10">
        <v>49.85</v>
      </c>
      <c r="V10">
        <v>45.47</v>
      </c>
      <c r="W10">
        <v>48.7</v>
      </c>
      <c r="X10">
        <v>38.7</v>
      </c>
      <c r="Y10">
        <v>45.12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</row>
    <row r="11" spans="1:35" ht="15">
      <c r="A11" s="1" t="s">
        <v>9</v>
      </c>
      <c r="B11">
        <v>82</v>
      </c>
      <c r="C11">
        <v>49.88</v>
      </c>
      <c r="D11">
        <v>44.74</v>
      </c>
      <c r="E11">
        <v>45.91</v>
      </c>
      <c r="F11">
        <v>0</v>
      </c>
      <c r="G11">
        <v>43.74</v>
      </c>
      <c r="H11">
        <v>46.95</v>
      </c>
      <c r="I11">
        <v>45.39</v>
      </c>
      <c r="J11">
        <v>42.93</v>
      </c>
      <c r="K11">
        <v>45.84</v>
      </c>
      <c r="L11">
        <v>44.69</v>
      </c>
      <c r="M11">
        <v>39.62</v>
      </c>
      <c r="N11">
        <v>41.75</v>
      </c>
      <c r="O11">
        <v>47.54</v>
      </c>
      <c r="P11">
        <v>54.06</v>
      </c>
      <c r="Q11">
        <v>52.32</v>
      </c>
      <c r="R11">
        <v>51.85</v>
      </c>
      <c r="S11">
        <v>61.09</v>
      </c>
      <c r="T11">
        <v>54.03</v>
      </c>
      <c r="U11">
        <v>54.79</v>
      </c>
      <c r="V11">
        <v>57.59</v>
      </c>
      <c r="W11">
        <v>53.58</v>
      </c>
      <c r="X11">
        <v>50.14</v>
      </c>
      <c r="Y11">
        <v>55.44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</row>
    <row r="12" spans="1:35" ht="15">
      <c r="A12" s="1" t="s">
        <v>10</v>
      </c>
      <c r="B12">
        <v>2.4</v>
      </c>
      <c r="C12">
        <v>46.69</v>
      </c>
      <c r="D12">
        <v>43</v>
      </c>
      <c r="E12">
        <v>45.4</v>
      </c>
      <c r="F12">
        <v>43.53</v>
      </c>
      <c r="G12">
        <v>39.55</v>
      </c>
      <c r="H12">
        <v>43.25</v>
      </c>
      <c r="I12">
        <v>38.57</v>
      </c>
      <c r="J12">
        <v>40.97</v>
      </c>
      <c r="K12">
        <v>42.02</v>
      </c>
      <c r="L12">
        <v>40.42</v>
      </c>
      <c r="M12">
        <v>41.15</v>
      </c>
      <c r="N12">
        <v>36.1</v>
      </c>
      <c r="O12">
        <v>35.72</v>
      </c>
      <c r="P12">
        <v>50.84</v>
      </c>
      <c r="Q12">
        <v>54.77</v>
      </c>
      <c r="R12">
        <v>47.06</v>
      </c>
      <c r="S12">
        <v>59.27</v>
      </c>
      <c r="T12">
        <v>46.58</v>
      </c>
      <c r="U12">
        <v>45.34</v>
      </c>
      <c r="V12">
        <v>52.46</v>
      </c>
      <c r="W12">
        <v>54.44</v>
      </c>
      <c r="X12">
        <v>49.14</v>
      </c>
      <c r="Y12">
        <v>42.9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</row>
    <row r="13" spans="1:35" ht="15">
      <c r="A13" s="1" t="s">
        <v>11</v>
      </c>
      <c r="B13">
        <v>2.4</v>
      </c>
      <c r="C13">
        <v>43.55</v>
      </c>
      <c r="D13">
        <v>42.63</v>
      </c>
      <c r="E13">
        <v>43.76</v>
      </c>
      <c r="F13">
        <v>43.79</v>
      </c>
      <c r="G13">
        <v>43.78</v>
      </c>
      <c r="H13">
        <v>46.15</v>
      </c>
      <c r="I13">
        <v>46.36</v>
      </c>
      <c r="J13">
        <v>46.18</v>
      </c>
      <c r="K13">
        <v>44.18</v>
      </c>
      <c r="L13">
        <v>42.84</v>
      </c>
      <c r="M13">
        <v>39.16</v>
      </c>
      <c r="N13">
        <v>37.01</v>
      </c>
      <c r="O13">
        <v>37.61</v>
      </c>
      <c r="P13">
        <v>45.58</v>
      </c>
      <c r="Q13">
        <v>76.82</v>
      </c>
      <c r="R13">
        <v>56.12</v>
      </c>
      <c r="S13">
        <v>54.02</v>
      </c>
      <c r="T13">
        <v>52.42</v>
      </c>
      <c r="U13">
        <v>61.91</v>
      </c>
      <c r="V13">
        <v>54.35</v>
      </c>
      <c r="W13">
        <v>70.97</v>
      </c>
      <c r="X13">
        <v>50.99</v>
      </c>
      <c r="Y13">
        <v>48.11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</row>
    <row r="14" spans="1:35" ht="15">
      <c r="A14" s="1" t="s">
        <v>12</v>
      </c>
      <c r="B14">
        <v>2.4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35" ht="15">
      <c r="A15" s="1" t="s">
        <v>13</v>
      </c>
      <c r="B15">
        <v>2.4</v>
      </c>
      <c r="C15">
        <v>42.86</v>
      </c>
      <c r="D15">
        <v>49.6</v>
      </c>
      <c r="E15">
        <v>43.07</v>
      </c>
      <c r="F15">
        <v>39.6</v>
      </c>
      <c r="G15">
        <v>40.88</v>
      </c>
      <c r="H15">
        <v>43.17</v>
      </c>
      <c r="I15">
        <v>45.79</v>
      </c>
      <c r="J15">
        <v>42.33</v>
      </c>
      <c r="K15">
        <v>47.36</v>
      </c>
      <c r="L15">
        <v>47.52</v>
      </c>
      <c r="M15">
        <v>43.08</v>
      </c>
      <c r="N15">
        <v>46.16</v>
      </c>
      <c r="O15">
        <v>42.54</v>
      </c>
      <c r="P15">
        <v>45.05</v>
      </c>
      <c r="Q15">
        <v>53.59</v>
      </c>
      <c r="R15">
        <v>52.06</v>
      </c>
      <c r="S15">
        <v>52.74</v>
      </c>
      <c r="T15">
        <v>49.76</v>
      </c>
      <c r="U15">
        <v>47.99</v>
      </c>
      <c r="V15">
        <v>49.93</v>
      </c>
      <c r="W15">
        <v>74.38</v>
      </c>
      <c r="X15">
        <v>48.24</v>
      </c>
      <c r="Y15">
        <v>49.19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</row>
    <row r="16" spans="1:35" ht="15">
      <c r="A16" s="1" t="s">
        <v>14</v>
      </c>
      <c r="B16">
        <v>2.4</v>
      </c>
      <c r="C16">
        <v>50.3</v>
      </c>
      <c r="D16">
        <v>50.05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</row>
    <row r="17" spans="1:35" ht="15">
      <c r="A17" s="1" t="s">
        <v>15</v>
      </c>
      <c r="B17">
        <v>2.4</v>
      </c>
      <c r="C17">
        <v>38.94</v>
      </c>
      <c r="D17">
        <v>42.87</v>
      </c>
      <c r="E17">
        <v>41.68</v>
      </c>
      <c r="F17">
        <v>43.01</v>
      </c>
      <c r="G17">
        <v>39.55</v>
      </c>
      <c r="H17">
        <v>42.89</v>
      </c>
      <c r="I17">
        <v>41.67</v>
      </c>
      <c r="J17">
        <v>35.18</v>
      </c>
      <c r="K17">
        <v>37.92</v>
      </c>
      <c r="L17">
        <v>38.73</v>
      </c>
      <c r="M17">
        <v>36.26</v>
      </c>
      <c r="N17">
        <v>37.64</v>
      </c>
      <c r="O17">
        <v>44.51</v>
      </c>
      <c r="P17">
        <v>44.56</v>
      </c>
      <c r="Q17">
        <v>50.94</v>
      </c>
      <c r="R17">
        <v>66.74</v>
      </c>
      <c r="S17">
        <v>52.46</v>
      </c>
      <c r="T17">
        <v>37.3</v>
      </c>
      <c r="U17">
        <v>42.71</v>
      </c>
      <c r="V17">
        <v>46.74</v>
      </c>
      <c r="W17">
        <v>50.82</v>
      </c>
      <c r="X17">
        <v>48.95</v>
      </c>
      <c r="Y17">
        <v>36.21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</row>
    <row r="18" spans="1:35" ht="15">
      <c r="A18" s="1" t="s">
        <v>16</v>
      </c>
      <c r="B18">
        <v>2.4</v>
      </c>
      <c r="C18">
        <v>49.69</v>
      </c>
      <c r="D18">
        <v>42.4</v>
      </c>
      <c r="E18">
        <v>46.22</v>
      </c>
      <c r="F18">
        <v>46.83</v>
      </c>
      <c r="G18">
        <v>39.66</v>
      </c>
      <c r="H18">
        <v>41.9</v>
      </c>
      <c r="I18">
        <v>39.1</v>
      </c>
      <c r="J18">
        <v>41.59</v>
      </c>
      <c r="K18">
        <v>43.79</v>
      </c>
      <c r="L18">
        <v>42.53</v>
      </c>
      <c r="M18">
        <v>38.33</v>
      </c>
      <c r="N18">
        <v>39.77</v>
      </c>
      <c r="O18">
        <v>36.75</v>
      </c>
      <c r="P18">
        <v>47.99</v>
      </c>
      <c r="Q18">
        <v>63.16</v>
      </c>
      <c r="R18">
        <v>49.73</v>
      </c>
      <c r="S18">
        <v>50.8</v>
      </c>
      <c r="T18">
        <v>65.13</v>
      </c>
      <c r="U18">
        <v>54.73</v>
      </c>
      <c r="V18">
        <v>62.94</v>
      </c>
      <c r="W18">
        <v>56.41</v>
      </c>
      <c r="X18">
        <v>53.45</v>
      </c>
      <c r="Y18">
        <v>55.07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</row>
    <row r="19" spans="1:35" ht="15">
      <c r="A19" s="1" t="s">
        <v>17</v>
      </c>
      <c r="B19">
        <v>2.4</v>
      </c>
      <c r="C19">
        <v>42.84</v>
      </c>
      <c r="D19">
        <v>49.62</v>
      </c>
      <c r="E19">
        <v>41.78</v>
      </c>
      <c r="F19">
        <v>46.54</v>
      </c>
      <c r="G19">
        <v>43.75</v>
      </c>
      <c r="H19">
        <v>47.76</v>
      </c>
      <c r="I19">
        <v>41.93</v>
      </c>
      <c r="J19">
        <v>42.54</v>
      </c>
      <c r="K19">
        <v>43.51</v>
      </c>
      <c r="L19">
        <v>41.23</v>
      </c>
      <c r="M19">
        <v>50.05</v>
      </c>
      <c r="N19">
        <v>51.46</v>
      </c>
      <c r="O19">
        <v>49.45</v>
      </c>
      <c r="P19">
        <v>45.71</v>
      </c>
      <c r="Q19">
        <v>49.6</v>
      </c>
      <c r="R19">
        <v>51.06</v>
      </c>
      <c r="S19">
        <v>49.66</v>
      </c>
      <c r="T19">
        <v>55.73</v>
      </c>
      <c r="U19">
        <v>53.05</v>
      </c>
      <c r="V19">
        <v>58.4</v>
      </c>
      <c r="W19">
        <v>54.18</v>
      </c>
      <c r="X19">
        <v>44.25</v>
      </c>
      <c r="Y19">
        <v>44.37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</row>
    <row r="22" ht="15">
      <c r="K22" s="7"/>
    </row>
    <row r="23" ht="15">
      <c r="K23" s="8"/>
    </row>
    <row r="24" ht="15">
      <c r="K24" s="8"/>
    </row>
    <row r="25" ht="15">
      <c r="K25" s="8"/>
    </row>
    <row r="26" ht="15">
      <c r="K26" s="8"/>
    </row>
    <row r="27" ht="15">
      <c r="K27" s="8"/>
    </row>
    <row r="28" ht="15">
      <c r="K28" s="8"/>
    </row>
    <row r="29" ht="15">
      <c r="K29" s="8"/>
    </row>
    <row r="30" ht="15">
      <c r="K30" s="8"/>
    </row>
    <row r="31" ht="15">
      <c r="K31" s="8"/>
    </row>
    <row r="32" ht="15">
      <c r="K32" s="8"/>
    </row>
    <row r="33" ht="15">
      <c r="K33" s="8"/>
    </row>
    <row r="34" ht="15">
      <c r="K34" s="8"/>
    </row>
    <row r="35" ht="15">
      <c r="K35" s="8"/>
    </row>
    <row r="36" ht="15">
      <c r="K36" s="8"/>
    </row>
    <row r="37" ht="15">
      <c r="K37" s="8"/>
    </row>
    <row r="38" ht="15">
      <c r="K38" s="8"/>
    </row>
    <row r="39" ht="15">
      <c r="K3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17.421875" style="0" bestFit="1" customWidth="1"/>
    <col min="5" max="5" width="1.57421875" style="0" hidden="1" customWidth="1"/>
    <col min="8" max="8" width="1.28515625" style="0" hidden="1" customWidth="1"/>
    <col min="11" max="11" width="1.1484375" style="0" hidden="1" customWidth="1"/>
    <col min="14" max="14" width="1.421875" style="0" hidden="1" customWidth="1"/>
    <col min="17" max="17" width="2.00390625" style="0" hidden="1" customWidth="1"/>
    <col min="20" max="20" width="2.00390625" style="0" hidden="1" customWidth="1"/>
    <col min="23" max="23" width="2.00390625" style="0" hidden="1" customWidth="1"/>
    <col min="26" max="26" width="2.00390625" style="0" hidden="1" customWidth="1"/>
    <col min="29" max="29" width="2.00390625" style="0" hidden="1" customWidth="1"/>
    <col min="32" max="32" width="0" style="0" hidden="1" customWidth="1"/>
    <col min="35" max="35" width="0" style="0" hidden="1" customWidth="1"/>
    <col min="38" max="38" width="0" style="0" hidden="1" customWidth="1"/>
    <col min="41" max="41" width="0" style="0" hidden="1" customWidth="1"/>
    <col min="44" max="44" width="0" style="0" hidden="1" customWidth="1"/>
    <col min="47" max="47" width="0" style="0" hidden="1" customWidth="1"/>
    <col min="50" max="50" width="0" style="0" hidden="1" customWidth="1"/>
    <col min="53" max="53" width="0" style="0" hidden="1" customWidth="1"/>
    <col min="56" max="56" width="0" style="0" hidden="1" customWidth="1"/>
    <col min="59" max="59" width="0" style="0" hidden="1" customWidth="1"/>
    <col min="62" max="62" width="0" style="0" hidden="1" customWidth="1"/>
    <col min="65" max="65" width="0" style="0" hidden="1" customWidth="1"/>
    <col min="68" max="68" width="0" style="0" hidden="1" customWidth="1"/>
    <col min="71" max="71" width="0" style="0" hidden="1" customWidth="1"/>
  </cols>
  <sheetData>
    <row r="1" spans="2:72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</row>
    <row r="2" spans="4:70" ht="15">
      <c r="D2">
        <v>1</v>
      </c>
      <c r="G2">
        <v>2</v>
      </c>
      <c r="J2">
        <v>3</v>
      </c>
      <c r="M2">
        <v>4</v>
      </c>
      <c r="P2">
        <v>5</v>
      </c>
      <c r="S2">
        <v>6</v>
      </c>
      <c r="V2">
        <v>7</v>
      </c>
      <c r="Y2">
        <v>8</v>
      </c>
      <c r="AB2">
        <v>9</v>
      </c>
      <c r="AE2">
        <v>10</v>
      </c>
      <c r="AH2">
        <v>11</v>
      </c>
      <c r="AK2">
        <v>12</v>
      </c>
      <c r="AN2">
        <v>13</v>
      </c>
      <c r="AQ2">
        <v>14</v>
      </c>
      <c r="AT2">
        <v>15</v>
      </c>
      <c r="AW2">
        <v>16</v>
      </c>
      <c r="AZ2">
        <v>17</v>
      </c>
      <c r="BC2">
        <v>18</v>
      </c>
      <c r="BF2">
        <v>19</v>
      </c>
      <c r="BI2">
        <v>20</v>
      </c>
      <c r="BL2">
        <v>21</v>
      </c>
      <c r="BO2">
        <v>22</v>
      </c>
      <c r="BR2">
        <v>23</v>
      </c>
    </row>
    <row r="3" spans="3:70" ht="15">
      <c r="C3" t="s">
        <v>42</v>
      </c>
      <c r="D3">
        <f>MIN(E6:E20)</f>
        <v>36.98</v>
      </c>
      <c r="F3" t="s">
        <v>42</v>
      </c>
      <c r="G3">
        <f>MIN(H6:H20)</f>
        <v>37.57</v>
      </c>
      <c r="I3" t="s">
        <v>42</v>
      </c>
      <c r="J3">
        <f>MIN(K6:K20)</f>
        <v>38.75</v>
      </c>
      <c r="L3" t="s">
        <v>42</v>
      </c>
      <c r="M3">
        <f>MIN(N6:N20)</f>
        <v>34.86</v>
      </c>
      <c r="O3" t="s">
        <v>42</v>
      </c>
      <c r="P3">
        <f>MIN(Q6:Q20)</f>
        <v>33.95</v>
      </c>
      <c r="R3" t="s">
        <v>42</v>
      </c>
      <c r="S3">
        <f>MIN(T6:T20)</f>
        <v>35.82</v>
      </c>
      <c r="U3" t="s">
        <v>42</v>
      </c>
      <c r="V3">
        <f>MIN(W6:W20)</f>
        <v>33.01</v>
      </c>
      <c r="X3" t="s">
        <v>42</v>
      </c>
      <c r="Y3">
        <f>MIN(Z6:Z20)</f>
        <v>33.15</v>
      </c>
      <c r="AA3" t="s">
        <v>42</v>
      </c>
      <c r="AB3">
        <f>MIN(AC6:AC20)</f>
        <v>35.17</v>
      </c>
      <c r="AD3" t="s">
        <v>42</v>
      </c>
      <c r="AE3">
        <f>MIN(AF6:AF20)</f>
        <v>34.73</v>
      </c>
      <c r="AG3" t="s">
        <v>42</v>
      </c>
      <c r="AH3">
        <f>MIN(AI6:AI20)</f>
        <v>34.42</v>
      </c>
      <c r="AJ3" t="s">
        <v>42</v>
      </c>
      <c r="AK3">
        <f>MIN(AL6:AL20)</f>
        <v>32.73</v>
      </c>
      <c r="AM3" t="s">
        <v>42</v>
      </c>
      <c r="AN3">
        <f>MIN(AO6:AO20)</f>
        <v>34.78</v>
      </c>
      <c r="AP3" t="s">
        <v>42</v>
      </c>
      <c r="AQ3">
        <f>MIN(AR6:AR20)</f>
        <v>41.35</v>
      </c>
      <c r="AS3" t="s">
        <v>42</v>
      </c>
      <c r="AT3">
        <f>MIN(AU6:AU20)</f>
        <v>46.99</v>
      </c>
      <c r="AV3" t="s">
        <v>42</v>
      </c>
      <c r="AW3">
        <f>MIN(AX6:AX20)</f>
        <v>46.4</v>
      </c>
      <c r="AY3" t="s">
        <v>42</v>
      </c>
      <c r="AZ3">
        <f>MIN(BA6:BA20)</f>
        <v>44.02</v>
      </c>
      <c r="BB3" t="s">
        <v>42</v>
      </c>
      <c r="BC3">
        <f>MIN(BD6:BD20)</f>
        <v>37.3</v>
      </c>
      <c r="BE3" t="s">
        <v>42</v>
      </c>
      <c r="BF3">
        <f>MIN(BG6:BG20)</f>
        <v>42.23</v>
      </c>
      <c r="BH3" t="s">
        <v>42</v>
      </c>
      <c r="BI3">
        <f>MIN(BJ6:BJ20)</f>
        <v>45.47</v>
      </c>
      <c r="BK3" t="s">
        <v>42</v>
      </c>
      <c r="BL3">
        <f>MIN(BM6:BM20)</f>
        <v>41.71</v>
      </c>
      <c r="BN3" t="s">
        <v>42</v>
      </c>
      <c r="BO3">
        <f>MIN(BP6:BP20)</f>
        <v>37.86</v>
      </c>
      <c r="BQ3" t="s">
        <v>42</v>
      </c>
      <c r="BR3">
        <f>MIN(BS6:BS20)</f>
        <v>36.21</v>
      </c>
    </row>
    <row r="4" ht="15">
      <c r="B4" s="1" t="s">
        <v>0</v>
      </c>
    </row>
    <row r="5" spans="4:72" s="13" customFormat="1" ht="15">
      <c r="D5" s="13" t="s">
        <v>28</v>
      </c>
      <c r="E5" s="13" t="s">
        <v>43</v>
      </c>
      <c r="F5" s="13" t="s">
        <v>29</v>
      </c>
      <c r="G5" s="13" t="s">
        <v>28</v>
      </c>
      <c r="I5" s="13" t="s">
        <v>29</v>
      </c>
      <c r="J5" s="13" t="s">
        <v>28</v>
      </c>
      <c r="L5" s="13" t="s">
        <v>29</v>
      </c>
      <c r="M5" s="13" t="s">
        <v>28</v>
      </c>
      <c r="O5" s="13" t="s">
        <v>29</v>
      </c>
      <c r="P5" s="13" t="s">
        <v>28</v>
      </c>
      <c r="R5" s="13" t="s">
        <v>29</v>
      </c>
      <c r="S5" s="13" t="s">
        <v>28</v>
      </c>
      <c r="U5" s="13" t="s">
        <v>29</v>
      </c>
      <c r="V5" s="13" t="s">
        <v>28</v>
      </c>
      <c r="X5" s="13" t="s">
        <v>29</v>
      </c>
      <c r="Y5" s="13" t="s">
        <v>28</v>
      </c>
      <c r="AA5" s="13" t="s">
        <v>29</v>
      </c>
      <c r="AB5" s="13" t="s">
        <v>28</v>
      </c>
      <c r="AD5" s="13" t="s">
        <v>29</v>
      </c>
      <c r="AE5" s="13" t="s">
        <v>28</v>
      </c>
      <c r="AG5" s="13" t="s">
        <v>29</v>
      </c>
      <c r="AH5" s="13" t="s">
        <v>28</v>
      </c>
      <c r="AJ5" s="13" t="s">
        <v>29</v>
      </c>
      <c r="AK5" s="13" t="s">
        <v>28</v>
      </c>
      <c r="AM5" s="13" t="s">
        <v>29</v>
      </c>
      <c r="AN5" s="13" t="s">
        <v>28</v>
      </c>
      <c r="AP5" s="13" t="s">
        <v>29</v>
      </c>
      <c r="AQ5" s="13" t="s">
        <v>28</v>
      </c>
      <c r="AS5" s="13" t="s">
        <v>29</v>
      </c>
      <c r="AT5" s="13" t="s">
        <v>28</v>
      </c>
      <c r="AV5" s="13" t="s">
        <v>29</v>
      </c>
      <c r="AW5" s="13" t="s">
        <v>28</v>
      </c>
      <c r="AY5" s="13" t="s">
        <v>29</v>
      </c>
      <c r="AZ5" s="13" t="s">
        <v>28</v>
      </c>
      <c r="BB5" s="13" t="s">
        <v>29</v>
      </c>
      <c r="BC5" s="13" t="s">
        <v>28</v>
      </c>
      <c r="BE5" s="13" t="s">
        <v>29</v>
      </c>
      <c r="BF5" s="13" t="s">
        <v>28</v>
      </c>
      <c r="BH5" s="13" t="s">
        <v>29</v>
      </c>
      <c r="BI5" s="13" t="s">
        <v>28</v>
      </c>
      <c r="BK5" s="13" t="s">
        <v>29</v>
      </c>
      <c r="BL5" s="13" t="s">
        <v>28</v>
      </c>
      <c r="BN5" s="13" t="s">
        <v>29</v>
      </c>
      <c r="BO5" s="13" t="s">
        <v>28</v>
      </c>
      <c r="BQ5" s="13" t="s">
        <v>29</v>
      </c>
      <c r="BR5" s="13" t="s">
        <v>28</v>
      </c>
      <c r="BT5" s="13" t="s">
        <v>29</v>
      </c>
    </row>
    <row r="6" spans="1:81" ht="15">
      <c r="A6" s="12">
        <v>1</v>
      </c>
      <c r="B6" s="1" t="s">
        <v>1</v>
      </c>
      <c r="C6">
        <v>2.4</v>
      </c>
      <c r="D6" s="5">
        <v>36.98</v>
      </c>
      <c r="E6" s="5">
        <f>IF(D6&gt;0,D6,"zero")</f>
        <v>36.98</v>
      </c>
      <c r="F6" s="5">
        <f>IF(D6=0,0,(D$3/D6)*1000)</f>
        <v>1000</v>
      </c>
      <c r="G6" s="5">
        <v>37.57</v>
      </c>
      <c r="H6" s="5">
        <f>IF(G6&gt;0,G6,"zero")</f>
        <v>37.57</v>
      </c>
      <c r="I6" s="5">
        <f>IF(G6=0,0,(G$3/G6)*1000)</f>
        <v>1000</v>
      </c>
      <c r="J6" s="5">
        <v>38.97</v>
      </c>
      <c r="K6" s="5">
        <f>IF(J6&gt;0,J6,"zero")</f>
        <v>38.97</v>
      </c>
      <c r="L6" s="5">
        <f>IF(J6=0,0,(J$3/J6)*1000)</f>
        <v>994.3546317680267</v>
      </c>
      <c r="M6" s="5">
        <v>34.86</v>
      </c>
      <c r="N6" s="5">
        <f>IF(M6&gt;0,M6,"zero")</f>
        <v>34.86</v>
      </c>
      <c r="O6" s="5">
        <f>IF(M6=0,0,(M$3/M6)*1000)</f>
        <v>1000</v>
      </c>
      <c r="P6" s="5">
        <v>33.95</v>
      </c>
      <c r="Q6" s="5">
        <f>IF(P6&gt;0,P6,"zero")</f>
        <v>33.95</v>
      </c>
      <c r="R6" s="5">
        <f>IF(P6=0,0,(P$3/P6)*1000)</f>
        <v>1000</v>
      </c>
      <c r="S6" s="5">
        <v>35.82</v>
      </c>
      <c r="T6" s="5">
        <f>IF(S6&gt;0,S6,"zero")</f>
        <v>35.82</v>
      </c>
      <c r="U6" s="5">
        <f>IF(S6=0,0,(S$3/S6)*1000)</f>
        <v>1000</v>
      </c>
      <c r="V6" s="5">
        <v>33.63</v>
      </c>
      <c r="W6" s="5">
        <f>IF(V6&gt;0,V6,"zero")</f>
        <v>33.63</v>
      </c>
      <c r="X6" s="5">
        <f>IF(V6=0,0,(V$3/V6)*1000)</f>
        <v>981.5640796907522</v>
      </c>
      <c r="Y6" s="5">
        <v>33.15</v>
      </c>
      <c r="Z6" s="5">
        <f>IF(Y6&gt;0,Y6,"zero")</f>
        <v>33.15</v>
      </c>
      <c r="AA6" s="5">
        <f>IF(Y6=0,0,(Y$3/Y6)*1000)</f>
        <v>1000</v>
      </c>
      <c r="AB6" s="5">
        <v>37.84</v>
      </c>
      <c r="AC6" s="5">
        <f>IF(AB6&gt;0,AB6,"zero")</f>
        <v>37.84</v>
      </c>
      <c r="AD6" s="5">
        <f>IF(AB6=0,0,(AB$3/AB6)*1000)</f>
        <v>929.4397463002114</v>
      </c>
      <c r="AE6" s="5">
        <v>38.07</v>
      </c>
      <c r="AF6" s="5">
        <f>IF(AE6&gt;0,AE6,"zero")</f>
        <v>38.07</v>
      </c>
      <c r="AG6" s="5">
        <f>IF(AE6=0,0,(AE$3/AE6)*1000)</f>
        <v>912.2668768058838</v>
      </c>
      <c r="AH6" s="5">
        <v>34.42</v>
      </c>
      <c r="AI6" s="5">
        <f>IF(AH6&gt;0,AH6,"zero")</f>
        <v>34.42</v>
      </c>
      <c r="AJ6" s="5">
        <f>IF(AH6=0,0,(AH$3/AH6)*1000)</f>
        <v>1000</v>
      </c>
      <c r="AK6" s="5">
        <v>32.73</v>
      </c>
      <c r="AL6" s="5">
        <f>IF(AK6&gt;0,AK6,"zero")</f>
        <v>32.73</v>
      </c>
      <c r="AM6" s="5">
        <f>IF(AK6=0,0,(AK$3/AK6)*1000)</f>
        <v>1000</v>
      </c>
      <c r="AN6" s="5">
        <v>34.78</v>
      </c>
      <c r="AO6" s="5">
        <f>IF(AN6&gt;0,AN6,"zero")</f>
        <v>34.78</v>
      </c>
      <c r="AP6" s="5">
        <f>IF(AN6=0,0,(AN$3/AN6)*1000)</f>
        <v>1000</v>
      </c>
      <c r="AQ6" s="5">
        <v>46.26</v>
      </c>
      <c r="AR6" s="5">
        <f>IF(AQ6&gt;0,AQ6,"zero")</f>
        <v>46.26</v>
      </c>
      <c r="AS6" s="5">
        <f>IF(AQ6=0,0,(AQ$3/AQ6)*1000)</f>
        <v>893.8607868568959</v>
      </c>
      <c r="AT6" s="5">
        <v>46.99</v>
      </c>
      <c r="AU6" s="5">
        <f>IF(AT6&gt;0,AT6,"zero")</f>
        <v>46.99</v>
      </c>
      <c r="AV6" s="5">
        <f>IF(AT6=0,0,(AT$3/AT6)*1000)</f>
        <v>1000</v>
      </c>
      <c r="AW6" s="5">
        <v>48.04</v>
      </c>
      <c r="AX6" s="5">
        <f>IF(AW6&gt;0,AW6,"zero")</f>
        <v>48.04</v>
      </c>
      <c r="AY6" s="5">
        <f>IF(AW6=0,0,(AW$3/AW6)*1000)</f>
        <v>965.8617818484596</v>
      </c>
      <c r="AZ6" s="5">
        <v>45.99</v>
      </c>
      <c r="BA6" s="5">
        <f>IF(AZ6&gt;0,AZ6,"zero")</f>
        <v>45.99</v>
      </c>
      <c r="BB6" s="5">
        <f>IF(AZ6=0,0,(AZ$3/AZ6)*1000)</f>
        <v>957.1646010002175</v>
      </c>
      <c r="BC6" s="5">
        <v>45.23</v>
      </c>
      <c r="BD6" s="5">
        <f>IF(BC6&gt;0,BC6,"zero")</f>
        <v>45.23</v>
      </c>
      <c r="BE6" s="5">
        <f>IF(BC6=0,0,(BC$3/BC6)*1000)</f>
        <v>824.6738890117178</v>
      </c>
      <c r="BF6" s="5">
        <v>45.93</v>
      </c>
      <c r="BG6" s="5">
        <f>IF(BF6&gt;0,BF6,"zero")</f>
        <v>45.93</v>
      </c>
      <c r="BH6" s="5">
        <f>IF(BF6=0,0,(BF$3/BF6)*1000)</f>
        <v>919.4426300892662</v>
      </c>
      <c r="BI6" s="5">
        <v>47.67</v>
      </c>
      <c r="BJ6" s="5">
        <f>IF(BI6&gt;0,BI6,"zero")</f>
        <v>47.67</v>
      </c>
      <c r="BK6" s="5">
        <f>IF(BI6=0,0,(BI$3/BI6)*1000)</f>
        <v>953.8493811621564</v>
      </c>
      <c r="BL6" s="5">
        <v>50.99</v>
      </c>
      <c r="BM6" s="5">
        <f>IF(BL6&gt;0,BL6,"zero")</f>
        <v>50.99</v>
      </c>
      <c r="BN6" s="5">
        <f>IF(BL6=0,0,(BL$3/BL6)*1000)</f>
        <v>818.0035301039419</v>
      </c>
      <c r="BO6" s="5">
        <v>41.1</v>
      </c>
      <c r="BP6" s="5">
        <f>IF(BO6&gt;0,BO6,"zero")</f>
        <v>41.1</v>
      </c>
      <c r="BQ6" s="5">
        <f>IF(BO6=0,0,(BO$3/BO6)*1000)</f>
        <v>921.1678832116787</v>
      </c>
      <c r="BR6" s="5">
        <v>44.91</v>
      </c>
      <c r="BS6" s="5">
        <f>IF(BR6&gt;0,BR6,"zero")</f>
        <v>44.91</v>
      </c>
      <c r="BT6" s="5">
        <f>IF(BR6=0,0,(BR$3/BR6)*1000)</f>
        <v>806.2792251169005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</row>
    <row r="7" spans="1:81" ht="15">
      <c r="A7" s="12">
        <v>2</v>
      </c>
      <c r="B7" s="1" t="s">
        <v>46</v>
      </c>
      <c r="C7">
        <v>2.4</v>
      </c>
      <c r="D7" s="5">
        <v>44.3</v>
      </c>
      <c r="E7" s="5">
        <f aca="true" t="shared" si="0" ref="E7:E20">IF(D7&gt;0,D7,"zero")</f>
        <v>44.3</v>
      </c>
      <c r="F7" s="5">
        <f aca="true" t="shared" si="1" ref="F7:F20">IF(D7=0,0,(D$3/D7)*1000)</f>
        <v>834.762979683973</v>
      </c>
      <c r="G7" s="5">
        <v>38.94</v>
      </c>
      <c r="H7" s="5">
        <f aca="true" t="shared" si="2" ref="H7:H20">IF(G7&gt;0,G7,"zero")</f>
        <v>38.94</v>
      </c>
      <c r="I7" s="5">
        <f aca="true" t="shared" si="3" ref="I7:I20">IF(G7=0,0,(G$3/G7)*1000)</f>
        <v>964.8176682074989</v>
      </c>
      <c r="J7" s="5">
        <v>40.92</v>
      </c>
      <c r="K7" s="5">
        <f aca="true" t="shared" si="4" ref="K7:K20">IF(J7&gt;0,J7,"zero")</f>
        <v>40.92</v>
      </c>
      <c r="L7" s="5">
        <f aca="true" t="shared" si="5" ref="L7:L20">IF(J7=0,0,(J$3/J7)*1000)</f>
        <v>946.9696969696969</v>
      </c>
      <c r="M7" s="5">
        <v>48.61</v>
      </c>
      <c r="N7" s="5">
        <f aca="true" t="shared" si="6" ref="N7:N20">IF(M7&gt;0,M7,"zero")</f>
        <v>48.61</v>
      </c>
      <c r="O7" s="5">
        <f aca="true" t="shared" si="7" ref="O7:O20">IF(M7=0,0,(M$3/M7)*1000)</f>
        <v>717.1363916889529</v>
      </c>
      <c r="P7" s="5">
        <v>39.95</v>
      </c>
      <c r="Q7" s="5">
        <f aca="true" t="shared" si="8" ref="Q7:Q20">IF(P7&gt;0,P7,"zero")</f>
        <v>39.95</v>
      </c>
      <c r="R7" s="5">
        <f aca="true" t="shared" si="9" ref="R7:R20">IF(P7=0,0,(P$3/P7)*1000)</f>
        <v>849.8122653316645</v>
      </c>
      <c r="S7" s="5">
        <v>36.4</v>
      </c>
      <c r="T7" s="5">
        <f aca="true" t="shared" si="10" ref="T7:T20">IF(S7&gt;0,S7,"zero")</f>
        <v>36.4</v>
      </c>
      <c r="U7" s="5">
        <f aca="true" t="shared" si="11" ref="U7:U20">IF(S7=0,0,(S$3/S7)*1000)</f>
        <v>984.0659340659341</v>
      </c>
      <c r="V7" s="5">
        <v>41.88</v>
      </c>
      <c r="W7" s="5">
        <f aca="true" t="shared" si="12" ref="W7:W20">IF(V7&gt;0,V7,"zero")</f>
        <v>41.88</v>
      </c>
      <c r="X7" s="5">
        <f aca="true" t="shared" si="13" ref="X7:X20">IF(V7=0,0,(V$3/V7)*1000)</f>
        <v>788.2043935052529</v>
      </c>
      <c r="Y7" s="5">
        <v>43.91</v>
      </c>
      <c r="Z7" s="5">
        <f aca="true" t="shared" si="14" ref="Z7:Z20">IF(Y7&gt;0,Y7,"zero")</f>
        <v>43.91</v>
      </c>
      <c r="AA7" s="5">
        <f aca="true" t="shared" si="15" ref="AA7:AA20">IF(Y7=0,0,(Y$3/Y7)*1000)</f>
        <v>754.9533135959919</v>
      </c>
      <c r="AB7" s="5">
        <v>0</v>
      </c>
      <c r="AC7" s="5" t="str">
        <f aca="true" t="shared" si="16" ref="AC7:AC20">IF(AB7&gt;0,AB7,"zero")</f>
        <v>zero</v>
      </c>
      <c r="AD7" s="5">
        <f aca="true" t="shared" si="17" ref="AD7:AD20">IF(AB7=0,0,(AB$3/AB7)*1000)</f>
        <v>0</v>
      </c>
      <c r="AE7" s="5">
        <v>0</v>
      </c>
      <c r="AF7" s="5" t="str">
        <f aca="true" t="shared" si="18" ref="AF7:AF20">IF(AE7&gt;0,AE7,"zero")</f>
        <v>zero</v>
      </c>
      <c r="AG7" s="5">
        <f aca="true" t="shared" si="19" ref="AG7:AG20">IF(AE7=0,0,(AE$3/AE7)*1000)</f>
        <v>0</v>
      </c>
      <c r="AH7" s="5">
        <v>0</v>
      </c>
      <c r="AI7" s="5" t="str">
        <f aca="true" t="shared" si="20" ref="AI7:AI20">IF(AH7&gt;0,AH7,"zero")</f>
        <v>zero</v>
      </c>
      <c r="AJ7" s="5">
        <f aca="true" t="shared" si="21" ref="AJ7:AJ20">IF(AH7=0,0,(AH$3/AH7)*1000)</f>
        <v>0</v>
      </c>
      <c r="AK7" s="5">
        <v>0</v>
      </c>
      <c r="AL7" s="5" t="str">
        <f aca="true" t="shared" si="22" ref="AL7:AL20">IF(AK7&gt;0,AK7,"zero")</f>
        <v>zero</v>
      </c>
      <c r="AM7" s="5">
        <f aca="true" t="shared" si="23" ref="AM7:AM20">IF(AK7=0,0,(AK$3/AK7)*1000)</f>
        <v>0</v>
      </c>
      <c r="AN7" s="5">
        <v>0</v>
      </c>
      <c r="AO7" s="5" t="str">
        <f aca="true" t="shared" si="24" ref="AO7:AO20">IF(AN7&gt;0,AN7,"zero")</f>
        <v>zero</v>
      </c>
      <c r="AP7" s="5">
        <f aca="true" t="shared" si="25" ref="AP7:AP20">IF(AN7=0,0,(AN$3/AN7)*1000)</f>
        <v>0</v>
      </c>
      <c r="AQ7" s="5">
        <v>50.6</v>
      </c>
      <c r="AR7" s="5">
        <f aca="true" t="shared" si="26" ref="AR7:AR20">IF(AQ7&gt;0,AQ7,"zero")</f>
        <v>50.6</v>
      </c>
      <c r="AS7" s="5">
        <f aca="true" t="shared" si="27" ref="AS7:AS20">IF(AQ7=0,0,(AQ$3/AQ7)*1000)</f>
        <v>817.1936758893281</v>
      </c>
      <c r="AT7" s="5">
        <v>47.31</v>
      </c>
      <c r="AU7" s="5">
        <f aca="true" t="shared" si="28" ref="AU7:AU20">IF(AT7&gt;0,AT7,"zero")</f>
        <v>47.31</v>
      </c>
      <c r="AV7" s="5">
        <f aca="true" t="shared" si="29" ref="AV7:AV20">IF(AT7=0,0,(AT$3/AT7)*1000)</f>
        <v>993.2361023039526</v>
      </c>
      <c r="AW7" s="5">
        <v>66.29</v>
      </c>
      <c r="AX7" s="5">
        <f aca="true" t="shared" si="30" ref="AX7:AX20">IF(AW7&gt;0,AW7,"zero")</f>
        <v>66.29</v>
      </c>
      <c r="AY7" s="5">
        <f aca="true" t="shared" si="31" ref="AY7:AY20">IF(AW7=0,0,(AW$3/AW7)*1000)</f>
        <v>699.954744305325</v>
      </c>
      <c r="AZ7" s="5">
        <v>52.85</v>
      </c>
      <c r="BA7" s="5">
        <f aca="true" t="shared" si="32" ref="BA7:BA20">IF(AZ7&gt;0,AZ7,"zero")</f>
        <v>52.85</v>
      </c>
      <c r="BB7" s="5">
        <f aca="true" t="shared" si="33" ref="BB7:BB20">IF(AZ7=0,0,(AZ$3/AZ7)*1000)</f>
        <v>832.9233680227059</v>
      </c>
      <c r="BC7" s="5">
        <v>51.32</v>
      </c>
      <c r="BD7" s="5">
        <f aca="true" t="shared" si="34" ref="BD7:BD20">IF(BC7&gt;0,BC7,"zero")</f>
        <v>51.32</v>
      </c>
      <c r="BE7" s="5">
        <f aca="true" t="shared" si="35" ref="BE7:BE20">IF(BC7=0,0,(BC$3/BC7)*1000)</f>
        <v>726.8121590023381</v>
      </c>
      <c r="BF7" s="5">
        <v>48.13</v>
      </c>
      <c r="BG7" s="5">
        <f aca="true" t="shared" si="36" ref="BG7:BG20">IF(BF7&gt;0,BF7,"zero")</f>
        <v>48.13</v>
      </c>
      <c r="BH7" s="5">
        <f aca="true" t="shared" si="37" ref="BH7:BH20">IF(BF7=0,0,(BF$3/BF7)*1000)</f>
        <v>877.415333471847</v>
      </c>
      <c r="BI7" s="5">
        <v>51.22</v>
      </c>
      <c r="BJ7" s="5">
        <f aca="true" t="shared" si="38" ref="BJ7:BJ20">IF(BI7&gt;0,BI7,"zero")</f>
        <v>51.22</v>
      </c>
      <c r="BK7" s="5">
        <f aca="true" t="shared" si="39" ref="BK7:BK20">IF(BI7=0,0,(BI$3/BI7)*1000)</f>
        <v>887.7391643889106</v>
      </c>
      <c r="BL7" s="5">
        <v>63.28</v>
      </c>
      <c r="BM7" s="5">
        <f aca="true" t="shared" si="40" ref="BM7:BM20">IF(BL7&gt;0,BL7,"zero")</f>
        <v>63.28</v>
      </c>
      <c r="BN7" s="5">
        <f aca="true" t="shared" si="41" ref="BN7:BN20">IF(BL7=0,0,(BL$3/BL7)*1000)</f>
        <v>659.134007585335</v>
      </c>
      <c r="BO7" s="5">
        <v>37.86</v>
      </c>
      <c r="BP7" s="5">
        <f aca="true" t="shared" si="42" ref="BP7:BP20">IF(BO7&gt;0,BO7,"zero")</f>
        <v>37.86</v>
      </c>
      <c r="BQ7" s="5">
        <f aca="true" t="shared" si="43" ref="BQ7:BQ20">IF(BO7=0,0,(BO$3/BO7)*1000)</f>
        <v>1000</v>
      </c>
      <c r="BR7" s="5">
        <v>51.24</v>
      </c>
      <c r="BS7" s="5">
        <f aca="true" t="shared" si="44" ref="BS7:BS20">IF(BR7&gt;0,BR7,"zero")</f>
        <v>51.24</v>
      </c>
      <c r="BT7" s="5">
        <f aca="true" t="shared" si="45" ref="BT7:BT20">IF(BR7=0,0,(BR$3/BR7)*1000)</f>
        <v>706.6744730679156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</row>
    <row r="8" spans="1:81" ht="15">
      <c r="A8" s="12">
        <v>3</v>
      </c>
      <c r="B8" s="1" t="s">
        <v>3</v>
      </c>
      <c r="C8">
        <v>2.4</v>
      </c>
      <c r="D8" s="5">
        <v>42.77</v>
      </c>
      <c r="E8" s="5">
        <f t="shared" si="0"/>
        <v>42.77</v>
      </c>
      <c r="F8" s="5">
        <f t="shared" si="1"/>
        <v>864.6247369651624</v>
      </c>
      <c r="G8" s="5">
        <v>40.44</v>
      </c>
      <c r="H8" s="5">
        <f t="shared" si="2"/>
        <v>40.44</v>
      </c>
      <c r="I8" s="5">
        <f t="shared" si="3"/>
        <v>929.0306627101879</v>
      </c>
      <c r="J8" s="5">
        <v>40.26</v>
      </c>
      <c r="K8" s="5">
        <f t="shared" si="4"/>
        <v>40.26</v>
      </c>
      <c r="L8" s="5">
        <f t="shared" si="5"/>
        <v>962.4937903626428</v>
      </c>
      <c r="M8" s="5">
        <v>43.34</v>
      </c>
      <c r="N8" s="5">
        <f t="shared" si="6"/>
        <v>43.34</v>
      </c>
      <c r="O8" s="5">
        <f t="shared" si="7"/>
        <v>804.3377941855099</v>
      </c>
      <c r="P8" s="5">
        <v>40.22</v>
      </c>
      <c r="Q8" s="5">
        <f t="shared" si="8"/>
        <v>40.22</v>
      </c>
      <c r="R8" s="5">
        <f t="shared" si="9"/>
        <v>844.1074092491299</v>
      </c>
      <c r="S8" s="5">
        <v>0</v>
      </c>
      <c r="T8" s="5" t="str">
        <f t="shared" si="10"/>
        <v>zero</v>
      </c>
      <c r="U8" s="5">
        <f t="shared" si="11"/>
        <v>0</v>
      </c>
      <c r="V8" s="5">
        <v>38.2</v>
      </c>
      <c r="W8" s="5">
        <f t="shared" si="12"/>
        <v>38.2</v>
      </c>
      <c r="X8" s="5">
        <f t="shared" si="13"/>
        <v>864.1361256544502</v>
      </c>
      <c r="Y8" s="5">
        <v>35.33</v>
      </c>
      <c r="Z8" s="5">
        <f t="shared" si="14"/>
        <v>35.33</v>
      </c>
      <c r="AA8" s="5">
        <f t="shared" si="15"/>
        <v>938.2960656665723</v>
      </c>
      <c r="AB8" s="5">
        <v>43.19</v>
      </c>
      <c r="AC8" s="5">
        <f t="shared" si="16"/>
        <v>43.19</v>
      </c>
      <c r="AD8" s="5">
        <f t="shared" si="17"/>
        <v>814.3088677934708</v>
      </c>
      <c r="AE8" s="5">
        <v>39.14</v>
      </c>
      <c r="AF8" s="5">
        <f t="shared" si="18"/>
        <v>39.14</v>
      </c>
      <c r="AG8" s="5">
        <f t="shared" si="19"/>
        <v>887.3275421563617</v>
      </c>
      <c r="AH8" s="5">
        <v>39.76</v>
      </c>
      <c r="AI8" s="5">
        <f t="shared" si="20"/>
        <v>39.76</v>
      </c>
      <c r="AJ8" s="5">
        <f t="shared" si="21"/>
        <v>865.6941649899396</v>
      </c>
      <c r="AK8" s="5">
        <v>38.54</v>
      </c>
      <c r="AL8" s="5">
        <f t="shared" si="22"/>
        <v>38.54</v>
      </c>
      <c r="AM8" s="5">
        <f t="shared" si="23"/>
        <v>849.2475350285416</v>
      </c>
      <c r="AN8" s="5">
        <v>39.86</v>
      </c>
      <c r="AO8" s="5">
        <f t="shared" si="24"/>
        <v>39.86</v>
      </c>
      <c r="AP8" s="5">
        <f t="shared" si="25"/>
        <v>872.5539387857501</v>
      </c>
      <c r="AQ8" s="5">
        <v>42.74</v>
      </c>
      <c r="AR8" s="5">
        <f t="shared" si="26"/>
        <v>42.74</v>
      </c>
      <c r="AS8" s="5">
        <f t="shared" si="27"/>
        <v>967.4777725783808</v>
      </c>
      <c r="AT8" s="5">
        <v>51.97</v>
      </c>
      <c r="AU8" s="5">
        <f t="shared" si="28"/>
        <v>51.97</v>
      </c>
      <c r="AV8" s="5">
        <f t="shared" si="29"/>
        <v>904.1754858572255</v>
      </c>
      <c r="AW8" s="5">
        <v>46.4</v>
      </c>
      <c r="AX8" s="5">
        <f t="shared" si="30"/>
        <v>46.4</v>
      </c>
      <c r="AY8" s="5">
        <f t="shared" si="31"/>
        <v>1000</v>
      </c>
      <c r="AZ8" s="5">
        <v>47.44</v>
      </c>
      <c r="BA8" s="5">
        <f t="shared" si="32"/>
        <v>47.44</v>
      </c>
      <c r="BB8" s="5">
        <f t="shared" si="33"/>
        <v>927.9089376053964</v>
      </c>
      <c r="BC8" s="5">
        <v>54.19</v>
      </c>
      <c r="BD8" s="5">
        <f t="shared" si="34"/>
        <v>54.19</v>
      </c>
      <c r="BE8" s="5">
        <f t="shared" si="35"/>
        <v>688.3188780217752</v>
      </c>
      <c r="BF8" s="5">
        <v>53.11</v>
      </c>
      <c r="BG8" s="5">
        <f t="shared" si="36"/>
        <v>53.11</v>
      </c>
      <c r="BH8" s="5">
        <f t="shared" si="37"/>
        <v>795.1421577857277</v>
      </c>
      <c r="BI8" s="5">
        <v>62.41</v>
      </c>
      <c r="BJ8" s="5">
        <f t="shared" si="38"/>
        <v>62.41</v>
      </c>
      <c r="BK8" s="5">
        <f t="shared" si="39"/>
        <v>728.5691395609678</v>
      </c>
      <c r="BL8" s="5">
        <v>56.81</v>
      </c>
      <c r="BM8" s="5">
        <f t="shared" si="40"/>
        <v>56.81</v>
      </c>
      <c r="BN8" s="5">
        <f t="shared" si="41"/>
        <v>734.201725048407</v>
      </c>
      <c r="BO8" s="5">
        <v>49.48</v>
      </c>
      <c r="BP8" s="5">
        <f t="shared" si="42"/>
        <v>49.48</v>
      </c>
      <c r="BQ8" s="5">
        <f t="shared" si="43"/>
        <v>765.157639450283</v>
      </c>
      <c r="BR8" s="5">
        <v>40.05</v>
      </c>
      <c r="BS8" s="5">
        <f t="shared" si="44"/>
        <v>40.05</v>
      </c>
      <c r="BT8" s="5">
        <f t="shared" si="45"/>
        <v>904.119850187266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</row>
    <row r="9" spans="1:81" ht="15">
      <c r="A9" s="12">
        <v>4</v>
      </c>
      <c r="B9" s="1" t="s">
        <v>4</v>
      </c>
      <c r="C9">
        <v>2.4</v>
      </c>
      <c r="D9" s="5">
        <v>40.65</v>
      </c>
      <c r="E9" s="5">
        <f t="shared" si="0"/>
        <v>40.65</v>
      </c>
      <c r="F9" s="5">
        <f t="shared" si="1"/>
        <v>909.7170971709717</v>
      </c>
      <c r="G9" s="5">
        <v>39.44</v>
      </c>
      <c r="H9" s="5">
        <f t="shared" si="2"/>
        <v>39.44</v>
      </c>
      <c r="I9" s="5">
        <f t="shared" si="3"/>
        <v>952.5862068965519</v>
      </c>
      <c r="J9" s="5">
        <v>38.75</v>
      </c>
      <c r="K9" s="5">
        <f t="shared" si="4"/>
        <v>38.75</v>
      </c>
      <c r="L9" s="5">
        <f t="shared" si="5"/>
        <v>1000</v>
      </c>
      <c r="M9" s="5">
        <v>41.27</v>
      </c>
      <c r="N9" s="5">
        <f t="shared" si="6"/>
        <v>41.27</v>
      </c>
      <c r="O9" s="5">
        <f t="shared" si="7"/>
        <v>844.6813666101284</v>
      </c>
      <c r="P9" s="5">
        <v>39.41</v>
      </c>
      <c r="Q9" s="5">
        <f t="shared" si="8"/>
        <v>39.41</v>
      </c>
      <c r="R9" s="5">
        <f t="shared" si="9"/>
        <v>861.4564831261102</v>
      </c>
      <c r="S9" s="5">
        <v>40.94</v>
      </c>
      <c r="T9" s="5">
        <f t="shared" si="10"/>
        <v>40.94</v>
      </c>
      <c r="U9" s="5">
        <f t="shared" si="11"/>
        <v>874.9389350268686</v>
      </c>
      <c r="V9" s="5">
        <v>39.24</v>
      </c>
      <c r="W9" s="5">
        <f t="shared" si="12"/>
        <v>39.24</v>
      </c>
      <c r="X9" s="5">
        <f t="shared" si="13"/>
        <v>841.2334352701324</v>
      </c>
      <c r="Y9" s="5">
        <v>41.51</v>
      </c>
      <c r="Z9" s="5">
        <f t="shared" si="14"/>
        <v>41.51</v>
      </c>
      <c r="AA9" s="5">
        <f t="shared" si="15"/>
        <v>798.6027463261864</v>
      </c>
      <c r="AB9" s="5">
        <v>39.12</v>
      </c>
      <c r="AC9" s="5">
        <f t="shared" si="16"/>
        <v>39.12</v>
      </c>
      <c r="AD9" s="5">
        <f t="shared" si="17"/>
        <v>899.0286298568508</v>
      </c>
      <c r="AE9" s="5">
        <v>40.41</v>
      </c>
      <c r="AF9" s="5">
        <f t="shared" si="18"/>
        <v>40.41</v>
      </c>
      <c r="AG9" s="5">
        <f t="shared" si="19"/>
        <v>859.4407324919574</v>
      </c>
      <c r="AH9" s="5">
        <v>41.06</v>
      </c>
      <c r="AI9" s="5">
        <f t="shared" si="20"/>
        <v>41.06</v>
      </c>
      <c r="AJ9" s="5">
        <f t="shared" si="21"/>
        <v>838.285435947394</v>
      </c>
      <c r="AK9" s="5">
        <v>40.82</v>
      </c>
      <c r="AL9" s="5">
        <f t="shared" si="22"/>
        <v>40.82</v>
      </c>
      <c r="AM9" s="5">
        <f t="shared" si="23"/>
        <v>801.8128368446838</v>
      </c>
      <c r="AN9" s="5">
        <v>39.85</v>
      </c>
      <c r="AO9" s="5">
        <f t="shared" si="24"/>
        <v>39.85</v>
      </c>
      <c r="AP9" s="5">
        <f t="shared" si="25"/>
        <v>872.7728983688833</v>
      </c>
      <c r="AQ9" s="5">
        <v>50.05</v>
      </c>
      <c r="AR9" s="5">
        <f t="shared" si="26"/>
        <v>50.05</v>
      </c>
      <c r="AS9" s="5">
        <f t="shared" si="27"/>
        <v>826.1738261738263</v>
      </c>
      <c r="AT9" s="5">
        <v>52.19</v>
      </c>
      <c r="AU9" s="5">
        <f t="shared" si="28"/>
        <v>52.19</v>
      </c>
      <c r="AV9" s="5">
        <f t="shared" si="29"/>
        <v>900.364054416555</v>
      </c>
      <c r="AW9" s="5">
        <v>67.52</v>
      </c>
      <c r="AX9" s="5">
        <f t="shared" si="30"/>
        <v>67.52</v>
      </c>
      <c r="AY9" s="5">
        <f t="shared" si="31"/>
        <v>687.2037914691944</v>
      </c>
      <c r="AZ9" s="5">
        <v>51.84</v>
      </c>
      <c r="BA9" s="5">
        <f t="shared" si="32"/>
        <v>51.84</v>
      </c>
      <c r="BB9" s="5">
        <f t="shared" si="33"/>
        <v>849.1512345679012</v>
      </c>
      <c r="BC9" s="5">
        <v>53.26</v>
      </c>
      <c r="BD9" s="5">
        <f t="shared" si="34"/>
        <v>53.26</v>
      </c>
      <c r="BE9" s="5">
        <f t="shared" si="35"/>
        <v>700.3379647014644</v>
      </c>
      <c r="BF9" s="5">
        <v>49.13</v>
      </c>
      <c r="BG9" s="5">
        <f t="shared" si="36"/>
        <v>49.13</v>
      </c>
      <c r="BH9" s="5">
        <f t="shared" si="37"/>
        <v>859.5562792591084</v>
      </c>
      <c r="BI9" s="5">
        <v>56.06</v>
      </c>
      <c r="BJ9" s="5">
        <f t="shared" si="38"/>
        <v>56.06</v>
      </c>
      <c r="BK9" s="5">
        <f t="shared" si="39"/>
        <v>811.0952550838388</v>
      </c>
      <c r="BL9" s="5">
        <v>50.09</v>
      </c>
      <c r="BM9" s="5">
        <f t="shared" si="40"/>
        <v>50.09</v>
      </c>
      <c r="BN9" s="5">
        <f t="shared" si="41"/>
        <v>832.7011379516869</v>
      </c>
      <c r="BO9" s="5">
        <v>51.76</v>
      </c>
      <c r="BP9" s="5">
        <f t="shared" si="42"/>
        <v>51.76</v>
      </c>
      <c r="BQ9" s="5">
        <f t="shared" si="43"/>
        <v>731.4528593508502</v>
      </c>
      <c r="BR9" s="5">
        <v>43.48</v>
      </c>
      <c r="BS9" s="5">
        <f t="shared" si="44"/>
        <v>43.48</v>
      </c>
      <c r="BT9" s="5">
        <f t="shared" si="45"/>
        <v>832.7966881324747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</row>
    <row r="10" spans="1:81" ht="15">
      <c r="A10" s="12">
        <v>5</v>
      </c>
      <c r="B10" s="1" t="s">
        <v>6</v>
      </c>
      <c r="C10">
        <v>2.4</v>
      </c>
      <c r="D10" s="5">
        <v>45.15</v>
      </c>
      <c r="E10" s="5">
        <f t="shared" si="0"/>
        <v>45.15</v>
      </c>
      <c r="F10" s="5">
        <f t="shared" si="1"/>
        <v>819.047619047619</v>
      </c>
      <c r="G10" s="5">
        <v>48.05</v>
      </c>
      <c r="H10" s="5">
        <f t="shared" si="2"/>
        <v>48.05</v>
      </c>
      <c r="I10" s="5">
        <f t="shared" si="3"/>
        <v>781.8938605619147</v>
      </c>
      <c r="J10" s="5">
        <v>40.79</v>
      </c>
      <c r="K10" s="5">
        <f t="shared" si="4"/>
        <v>40.79</v>
      </c>
      <c r="L10" s="5">
        <f t="shared" si="5"/>
        <v>949.9877420936505</v>
      </c>
      <c r="M10" s="5">
        <v>41.54</v>
      </c>
      <c r="N10" s="5">
        <f t="shared" si="6"/>
        <v>41.54</v>
      </c>
      <c r="O10" s="5">
        <f t="shared" si="7"/>
        <v>839.1911410688493</v>
      </c>
      <c r="P10" s="5">
        <v>41.78</v>
      </c>
      <c r="Q10" s="5">
        <f t="shared" si="8"/>
        <v>41.78</v>
      </c>
      <c r="R10" s="5">
        <f t="shared" si="9"/>
        <v>812.5897558640498</v>
      </c>
      <c r="S10" s="5">
        <v>42.44</v>
      </c>
      <c r="T10" s="5">
        <f t="shared" si="10"/>
        <v>42.44</v>
      </c>
      <c r="U10" s="5">
        <f t="shared" si="11"/>
        <v>844.0150801131009</v>
      </c>
      <c r="V10" s="5">
        <v>38.2</v>
      </c>
      <c r="W10" s="5">
        <f t="shared" si="12"/>
        <v>38.2</v>
      </c>
      <c r="X10" s="5">
        <f t="shared" si="13"/>
        <v>864.1361256544502</v>
      </c>
      <c r="Y10" s="5">
        <v>38.88</v>
      </c>
      <c r="Z10" s="5">
        <f t="shared" si="14"/>
        <v>38.88</v>
      </c>
      <c r="AA10" s="5">
        <f t="shared" si="15"/>
        <v>852.6234567901234</v>
      </c>
      <c r="AB10" s="5">
        <v>40.52</v>
      </c>
      <c r="AC10" s="5">
        <f t="shared" si="16"/>
        <v>40.52</v>
      </c>
      <c r="AD10" s="5">
        <f t="shared" si="17"/>
        <v>867.9664363277394</v>
      </c>
      <c r="AE10" s="5">
        <v>42.32</v>
      </c>
      <c r="AF10" s="5">
        <f t="shared" si="18"/>
        <v>42.32</v>
      </c>
      <c r="AG10" s="5">
        <f t="shared" si="19"/>
        <v>820.6521739130434</v>
      </c>
      <c r="AH10" s="5">
        <v>47.21</v>
      </c>
      <c r="AI10" s="5">
        <f t="shared" si="20"/>
        <v>47.21</v>
      </c>
      <c r="AJ10" s="5">
        <f t="shared" si="21"/>
        <v>729.0828214361364</v>
      </c>
      <c r="AK10" s="5">
        <v>44.39</v>
      </c>
      <c r="AL10" s="5">
        <f t="shared" si="22"/>
        <v>44.39</v>
      </c>
      <c r="AM10" s="5">
        <f t="shared" si="23"/>
        <v>737.3282270781707</v>
      </c>
      <c r="AN10" s="5">
        <v>38.07</v>
      </c>
      <c r="AO10" s="5">
        <f t="shared" si="24"/>
        <v>38.07</v>
      </c>
      <c r="AP10" s="5">
        <f t="shared" si="25"/>
        <v>913.5802469135803</v>
      </c>
      <c r="AQ10" s="5">
        <v>45.35</v>
      </c>
      <c r="AR10" s="5">
        <f t="shared" si="26"/>
        <v>45.35</v>
      </c>
      <c r="AS10" s="5">
        <f t="shared" si="27"/>
        <v>911.7971334068358</v>
      </c>
      <c r="AT10" s="5">
        <v>56.2</v>
      </c>
      <c r="AU10" s="5">
        <f t="shared" si="28"/>
        <v>56.2</v>
      </c>
      <c r="AV10" s="5">
        <f t="shared" si="29"/>
        <v>836.1209964412811</v>
      </c>
      <c r="AW10" s="5">
        <v>66.23</v>
      </c>
      <c r="AX10" s="5">
        <f t="shared" si="30"/>
        <v>66.23</v>
      </c>
      <c r="AY10" s="5">
        <f t="shared" si="31"/>
        <v>700.588857013438</v>
      </c>
      <c r="AZ10" s="5">
        <v>55.59</v>
      </c>
      <c r="BA10" s="5">
        <f t="shared" si="32"/>
        <v>55.59</v>
      </c>
      <c r="BB10" s="5">
        <f t="shared" si="33"/>
        <v>791.8690411944594</v>
      </c>
      <c r="BC10" s="5">
        <v>56.54</v>
      </c>
      <c r="BD10" s="5">
        <f t="shared" si="34"/>
        <v>56.54</v>
      </c>
      <c r="BE10" s="5">
        <f t="shared" si="35"/>
        <v>659.7099398655818</v>
      </c>
      <c r="BF10" s="5">
        <v>43.14</v>
      </c>
      <c r="BG10" s="5">
        <f t="shared" si="36"/>
        <v>43.14</v>
      </c>
      <c r="BH10" s="5">
        <f t="shared" si="37"/>
        <v>978.9058878071395</v>
      </c>
      <c r="BI10" s="5">
        <v>55.1</v>
      </c>
      <c r="BJ10" s="5">
        <f t="shared" si="38"/>
        <v>55.1</v>
      </c>
      <c r="BK10" s="5">
        <f t="shared" si="39"/>
        <v>825.2268602540835</v>
      </c>
      <c r="BL10" s="5">
        <v>46.01</v>
      </c>
      <c r="BM10" s="5">
        <f t="shared" si="40"/>
        <v>46.01</v>
      </c>
      <c r="BN10" s="5">
        <f t="shared" si="41"/>
        <v>906.5420560747665</v>
      </c>
      <c r="BO10" s="5">
        <v>46.18</v>
      </c>
      <c r="BP10" s="5">
        <f t="shared" si="42"/>
        <v>46.18</v>
      </c>
      <c r="BQ10" s="5">
        <f t="shared" si="43"/>
        <v>819.8354265915981</v>
      </c>
      <c r="BR10" s="5">
        <v>40.58</v>
      </c>
      <c r="BS10" s="5">
        <f t="shared" si="44"/>
        <v>40.58</v>
      </c>
      <c r="BT10" s="5">
        <f t="shared" si="45"/>
        <v>892.3114834894037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</row>
    <row r="11" spans="1:81" ht="15">
      <c r="A11" s="12">
        <v>6</v>
      </c>
      <c r="B11" s="1" t="s">
        <v>7</v>
      </c>
      <c r="C11">
        <v>2.4</v>
      </c>
      <c r="D11" s="5">
        <v>47.37</v>
      </c>
      <c r="E11" s="5">
        <f t="shared" si="0"/>
        <v>47.37</v>
      </c>
      <c r="F11" s="5">
        <f t="shared" si="1"/>
        <v>780.662866793329</v>
      </c>
      <c r="G11" s="5">
        <v>51.3</v>
      </c>
      <c r="H11" s="5">
        <f t="shared" si="2"/>
        <v>51.3</v>
      </c>
      <c r="I11" s="5">
        <f t="shared" si="3"/>
        <v>732.3586744639376</v>
      </c>
      <c r="J11" s="5">
        <v>45</v>
      </c>
      <c r="K11" s="5">
        <f t="shared" si="4"/>
        <v>45</v>
      </c>
      <c r="L11" s="5">
        <f t="shared" si="5"/>
        <v>861.1111111111112</v>
      </c>
      <c r="M11" s="5">
        <v>38.01</v>
      </c>
      <c r="N11" s="5">
        <f t="shared" si="6"/>
        <v>38.01</v>
      </c>
      <c r="O11" s="5">
        <f t="shared" si="7"/>
        <v>917.1270718232045</v>
      </c>
      <c r="P11" s="5">
        <v>39.08</v>
      </c>
      <c r="Q11" s="5">
        <f t="shared" si="8"/>
        <v>39.08</v>
      </c>
      <c r="R11" s="5">
        <f t="shared" si="9"/>
        <v>868.7308085977484</v>
      </c>
      <c r="S11" s="5">
        <v>38.53</v>
      </c>
      <c r="T11" s="5">
        <f t="shared" si="10"/>
        <v>38.53</v>
      </c>
      <c r="U11" s="5">
        <f t="shared" si="11"/>
        <v>929.6651959512068</v>
      </c>
      <c r="V11" s="5">
        <v>33.01</v>
      </c>
      <c r="W11" s="5">
        <f t="shared" si="12"/>
        <v>33.01</v>
      </c>
      <c r="X11" s="5">
        <f t="shared" si="13"/>
        <v>1000</v>
      </c>
      <c r="Y11" s="5">
        <v>35.16</v>
      </c>
      <c r="Z11" s="5">
        <f t="shared" si="14"/>
        <v>35.16</v>
      </c>
      <c r="AA11" s="5">
        <f t="shared" si="15"/>
        <v>942.8327645051196</v>
      </c>
      <c r="AB11" s="5">
        <v>35.17</v>
      </c>
      <c r="AC11" s="5">
        <f t="shared" si="16"/>
        <v>35.17</v>
      </c>
      <c r="AD11" s="5">
        <f t="shared" si="17"/>
        <v>1000</v>
      </c>
      <c r="AE11" s="5">
        <v>34.73</v>
      </c>
      <c r="AF11" s="5">
        <f t="shared" si="18"/>
        <v>34.73</v>
      </c>
      <c r="AG11" s="5">
        <f t="shared" si="19"/>
        <v>1000</v>
      </c>
      <c r="AH11" s="5">
        <v>35.41</v>
      </c>
      <c r="AI11" s="5">
        <f t="shared" si="20"/>
        <v>35.41</v>
      </c>
      <c r="AJ11" s="5">
        <f t="shared" si="21"/>
        <v>972.041796102796</v>
      </c>
      <c r="AK11" s="5">
        <v>35.2</v>
      </c>
      <c r="AL11" s="5">
        <f t="shared" si="22"/>
        <v>35.2</v>
      </c>
      <c r="AM11" s="5">
        <f t="shared" si="23"/>
        <v>929.8295454545453</v>
      </c>
      <c r="AN11" s="5">
        <v>35.08</v>
      </c>
      <c r="AO11" s="5">
        <f t="shared" si="24"/>
        <v>35.08</v>
      </c>
      <c r="AP11" s="5">
        <f t="shared" si="25"/>
        <v>991.4481185860891</v>
      </c>
      <c r="AQ11" s="5">
        <v>45.6</v>
      </c>
      <c r="AR11" s="5">
        <f t="shared" si="26"/>
        <v>45.6</v>
      </c>
      <c r="AS11" s="5">
        <f t="shared" si="27"/>
        <v>906.7982456140351</v>
      </c>
      <c r="AT11" s="5">
        <v>53.38</v>
      </c>
      <c r="AU11" s="5">
        <f t="shared" si="28"/>
        <v>53.38</v>
      </c>
      <c r="AV11" s="5">
        <f t="shared" si="29"/>
        <v>880.2922442862496</v>
      </c>
      <c r="AW11" s="5">
        <v>51.34</v>
      </c>
      <c r="AX11" s="5">
        <f t="shared" si="30"/>
        <v>51.34</v>
      </c>
      <c r="AY11" s="5">
        <f t="shared" si="31"/>
        <v>903.7787300350602</v>
      </c>
      <c r="AZ11" s="5">
        <v>44.02</v>
      </c>
      <c r="BA11" s="5">
        <f t="shared" si="32"/>
        <v>44.02</v>
      </c>
      <c r="BB11" s="5">
        <f t="shared" si="33"/>
        <v>1000</v>
      </c>
      <c r="BC11" s="5">
        <v>50.31</v>
      </c>
      <c r="BD11" s="5">
        <f t="shared" si="34"/>
        <v>50.31</v>
      </c>
      <c r="BE11" s="5">
        <f t="shared" si="35"/>
        <v>741.4032995428344</v>
      </c>
      <c r="BF11" s="5">
        <v>42.23</v>
      </c>
      <c r="BG11" s="5">
        <f t="shared" si="36"/>
        <v>42.23</v>
      </c>
      <c r="BH11" s="5">
        <f t="shared" si="37"/>
        <v>1000</v>
      </c>
      <c r="BI11" s="5">
        <v>48.7</v>
      </c>
      <c r="BJ11" s="5">
        <f t="shared" si="38"/>
        <v>48.7</v>
      </c>
      <c r="BK11" s="5">
        <f t="shared" si="39"/>
        <v>933.6755646817247</v>
      </c>
      <c r="BL11" s="5">
        <v>41.71</v>
      </c>
      <c r="BM11" s="5">
        <f t="shared" si="40"/>
        <v>41.71</v>
      </c>
      <c r="BN11" s="5">
        <f t="shared" si="41"/>
        <v>1000</v>
      </c>
      <c r="BO11" s="5">
        <v>43.76</v>
      </c>
      <c r="BP11" s="5">
        <f t="shared" si="42"/>
        <v>43.76</v>
      </c>
      <c r="BQ11" s="5">
        <f t="shared" si="43"/>
        <v>865.1736745886654</v>
      </c>
      <c r="BR11" s="5">
        <v>36.23</v>
      </c>
      <c r="BS11" s="5">
        <f t="shared" si="44"/>
        <v>36.23</v>
      </c>
      <c r="BT11" s="5">
        <f t="shared" si="45"/>
        <v>999.4479712945075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</row>
    <row r="12" spans="1:81" ht="15">
      <c r="A12" s="12">
        <v>7</v>
      </c>
      <c r="B12" s="1" t="s">
        <v>44</v>
      </c>
      <c r="C12">
        <v>2.4</v>
      </c>
      <c r="D12" s="5">
        <v>39.16</v>
      </c>
      <c r="E12" s="5">
        <f t="shared" si="0"/>
        <v>39.16</v>
      </c>
      <c r="F12" s="5">
        <f t="shared" si="1"/>
        <v>944.3309499489275</v>
      </c>
      <c r="G12" s="5">
        <v>39.51</v>
      </c>
      <c r="H12" s="5">
        <f t="shared" si="2"/>
        <v>39.51</v>
      </c>
      <c r="I12" s="5">
        <f t="shared" si="3"/>
        <v>950.8985067071628</v>
      </c>
      <c r="J12" s="5">
        <v>39.35</v>
      </c>
      <c r="K12" s="5">
        <f t="shared" si="4"/>
        <v>39.35</v>
      </c>
      <c r="L12" s="5">
        <f t="shared" si="5"/>
        <v>984.7522236340534</v>
      </c>
      <c r="M12" s="5">
        <v>36.49</v>
      </c>
      <c r="N12" s="5">
        <f t="shared" si="6"/>
        <v>36.49</v>
      </c>
      <c r="O12" s="5">
        <f t="shared" si="7"/>
        <v>955.3302274595778</v>
      </c>
      <c r="P12" s="5">
        <v>41.49</v>
      </c>
      <c r="Q12" s="5">
        <f t="shared" si="8"/>
        <v>41.49</v>
      </c>
      <c r="R12" s="5">
        <f t="shared" si="9"/>
        <v>818.2694625210895</v>
      </c>
      <c r="S12" s="5">
        <v>41.84</v>
      </c>
      <c r="T12" s="5">
        <f t="shared" si="10"/>
        <v>41.84</v>
      </c>
      <c r="U12" s="5">
        <f t="shared" si="11"/>
        <v>856.1185468451242</v>
      </c>
      <c r="V12" s="5">
        <v>40.94</v>
      </c>
      <c r="W12" s="5">
        <f t="shared" si="12"/>
        <v>40.94</v>
      </c>
      <c r="X12" s="5">
        <f t="shared" si="13"/>
        <v>806.3019052271617</v>
      </c>
      <c r="Y12" s="5">
        <v>37.78</v>
      </c>
      <c r="Z12" s="5">
        <f t="shared" si="14"/>
        <v>37.78</v>
      </c>
      <c r="AA12" s="5">
        <f t="shared" si="15"/>
        <v>877.4483853890946</v>
      </c>
      <c r="AB12" s="5">
        <v>37.44</v>
      </c>
      <c r="AC12" s="5">
        <f t="shared" si="16"/>
        <v>37.44</v>
      </c>
      <c r="AD12" s="5">
        <f t="shared" si="17"/>
        <v>939.3696581196582</v>
      </c>
      <c r="AE12" s="5">
        <v>40.63</v>
      </c>
      <c r="AF12" s="5">
        <f t="shared" si="18"/>
        <v>40.63</v>
      </c>
      <c r="AG12" s="5">
        <f t="shared" si="19"/>
        <v>854.787103125769</v>
      </c>
      <c r="AH12" s="5">
        <v>36.96</v>
      </c>
      <c r="AI12" s="5">
        <f t="shared" si="20"/>
        <v>36.96</v>
      </c>
      <c r="AJ12" s="5">
        <f t="shared" si="21"/>
        <v>931.2770562770562</v>
      </c>
      <c r="AK12" s="5">
        <v>35.25</v>
      </c>
      <c r="AL12" s="5">
        <f t="shared" si="22"/>
        <v>35.25</v>
      </c>
      <c r="AM12" s="5">
        <f t="shared" si="23"/>
        <v>928.5106382978723</v>
      </c>
      <c r="AN12" s="5">
        <v>38.44</v>
      </c>
      <c r="AO12" s="5">
        <f t="shared" si="24"/>
        <v>38.44</v>
      </c>
      <c r="AP12" s="5">
        <f t="shared" si="25"/>
        <v>904.7866805411031</v>
      </c>
      <c r="AQ12" s="5">
        <v>41.35</v>
      </c>
      <c r="AR12" s="5">
        <f t="shared" si="26"/>
        <v>41.35</v>
      </c>
      <c r="AS12" s="5">
        <f t="shared" si="27"/>
        <v>1000</v>
      </c>
      <c r="AT12" s="5">
        <v>48.24</v>
      </c>
      <c r="AU12" s="5">
        <f t="shared" si="28"/>
        <v>48.24</v>
      </c>
      <c r="AV12" s="5">
        <f t="shared" si="29"/>
        <v>974.0878938640133</v>
      </c>
      <c r="AW12" s="5">
        <v>49.93</v>
      </c>
      <c r="AX12" s="5">
        <f t="shared" si="30"/>
        <v>49.93</v>
      </c>
      <c r="AY12" s="5">
        <f t="shared" si="31"/>
        <v>929.3010214300019</v>
      </c>
      <c r="AZ12" s="5">
        <v>65.27</v>
      </c>
      <c r="BA12" s="5">
        <f t="shared" si="32"/>
        <v>65.27</v>
      </c>
      <c r="BB12" s="5">
        <f t="shared" si="33"/>
        <v>674.4292937030796</v>
      </c>
      <c r="BC12" s="5">
        <v>49.98</v>
      </c>
      <c r="BD12" s="5">
        <f t="shared" si="34"/>
        <v>49.98</v>
      </c>
      <c r="BE12" s="5">
        <f t="shared" si="35"/>
        <v>746.2985194077631</v>
      </c>
      <c r="BF12" s="5">
        <v>49.85</v>
      </c>
      <c r="BG12" s="5">
        <f t="shared" si="36"/>
        <v>49.85</v>
      </c>
      <c r="BH12" s="5">
        <f t="shared" si="37"/>
        <v>847.1414242728183</v>
      </c>
      <c r="BI12" s="5">
        <v>45.47</v>
      </c>
      <c r="BJ12" s="5">
        <f t="shared" si="38"/>
        <v>45.47</v>
      </c>
      <c r="BK12" s="5">
        <f t="shared" si="39"/>
        <v>1000</v>
      </c>
      <c r="BL12" s="5">
        <v>48.7</v>
      </c>
      <c r="BM12" s="5">
        <f t="shared" si="40"/>
        <v>48.7</v>
      </c>
      <c r="BN12" s="5">
        <f t="shared" si="41"/>
        <v>856.4681724845996</v>
      </c>
      <c r="BO12" s="5">
        <v>38.7</v>
      </c>
      <c r="BP12" s="5">
        <f t="shared" si="42"/>
        <v>38.7</v>
      </c>
      <c r="BQ12" s="5">
        <f t="shared" si="43"/>
        <v>978.2945736434108</v>
      </c>
      <c r="BR12" s="5">
        <v>45.12</v>
      </c>
      <c r="BS12" s="5">
        <f t="shared" si="44"/>
        <v>45.12</v>
      </c>
      <c r="BT12" s="5">
        <f t="shared" si="45"/>
        <v>802.5265957446809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</row>
    <row r="13" spans="1:81" ht="15">
      <c r="A13" s="12">
        <v>8</v>
      </c>
      <c r="B13" s="1" t="s">
        <v>9</v>
      </c>
      <c r="C13">
        <v>82</v>
      </c>
      <c r="D13" s="5">
        <v>49.88</v>
      </c>
      <c r="E13" s="5">
        <f t="shared" si="0"/>
        <v>49.88</v>
      </c>
      <c r="F13" s="5">
        <f t="shared" si="1"/>
        <v>741.3793103448276</v>
      </c>
      <c r="G13" s="5">
        <v>44.74</v>
      </c>
      <c r="H13" s="5">
        <f t="shared" si="2"/>
        <v>44.74</v>
      </c>
      <c r="I13" s="5">
        <f t="shared" si="3"/>
        <v>839.7407241841752</v>
      </c>
      <c r="J13" s="5">
        <v>45.91</v>
      </c>
      <c r="K13" s="5">
        <f t="shared" si="4"/>
        <v>45.91</v>
      </c>
      <c r="L13" s="5">
        <f t="shared" si="5"/>
        <v>844.0426922239163</v>
      </c>
      <c r="M13" s="5">
        <v>0</v>
      </c>
      <c r="N13" s="5" t="str">
        <f t="shared" si="6"/>
        <v>zero</v>
      </c>
      <c r="O13" s="5">
        <f t="shared" si="7"/>
        <v>0</v>
      </c>
      <c r="P13" s="5">
        <v>43.74</v>
      </c>
      <c r="Q13" s="5">
        <f t="shared" si="8"/>
        <v>43.74</v>
      </c>
      <c r="R13" s="5">
        <f t="shared" si="9"/>
        <v>776.1774119798811</v>
      </c>
      <c r="S13" s="5">
        <v>46.95</v>
      </c>
      <c r="T13" s="5">
        <f t="shared" si="10"/>
        <v>46.95</v>
      </c>
      <c r="U13" s="5">
        <f t="shared" si="11"/>
        <v>762.9392971246007</v>
      </c>
      <c r="V13" s="5">
        <v>45.39</v>
      </c>
      <c r="W13" s="5">
        <f t="shared" si="12"/>
        <v>45.39</v>
      </c>
      <c r="X13" s="5">
        <f t="shared" si="13"/>
        <v>727.2526988323419</v>
      </c>
      <c r="Y13" s="5">
        <v>42.93</v>
      </c>
      <c r="Z13" s="5">
        <f t="shared" si="14"/>
        <v>42.93</v>
      </c>
      <c r="AA13" s="5">
        <f t="shared" si="15"/>
        <v>772.1872816212439</v>
      </c>
      <c r="AB13" s="5">
        <v>45.84</v>
      </c>
      <c r="AC13" s="5">
        <f t="shared" si="16"/>
        <v>45.84</v>
      </c>
      <c r="AD13" s="5">
        <f t="shared" si="17"/>
        <v>767.2338568935427</v>
      </c>
      <c r="AE13" s="5">
        <v>44.69</v>
      </c>
      <c r="AF13" s="5">
        <f t="shared" si="18"/>
        <v>44.69</v>
      </c>
      <c r="AG13" s="5">
        <f t="shared" si="19"/>
        <v>777.1313492951442</v>
      </c>
      <c r="AH13" s="5">
        <v>39.62</v>
      </c>
      <c r="AI13" s="5">
        <f t="shared" si="20"/>
        <v>39.62</v>
      </c>
      <c r="AJ13" s="5">
        <f t="shared" si="21"/>
        <v>868.7531549722364</v>
      </c>
      <c r="AK13" s="5">
        <v>41.75</v>
      </c>
      <c r="AL13" s="5">
        <f t="shared" si="22"/>
        <v>41.75</v>
      </c>
      <c r="AM13" s="5">
        <f t="shared" si="23"/>
        <v>783.9520958083832</v>
      </c>
      <c r="AN13" s="5">
        <v>47.54</v>
      </c>
      <c r="AO13" s="5">
        <f t="shared" si="24"/>
        <v>47.54</v>
      </c>
      <c r="AP13" s="5">
        <f t="shared" si="25"/>
        <v>731.5944467816577</v>
      </c>
      <c r="AQ13" s="5">
        <v>54.06</v>
      </c>
      <c r="AR13" s="5">
        <f t="shared" si="26"/>
        <v>54.06</v>
      </c>
      <c r="AS13" s="5">
        <f t="shared" si="27"/>
        <v>764.8908620051794</v>
      </c>
      <c r="AT13" s="5">
        <v>52.32</v>
      </c>
      <c r="AU13" s="5">
        <f t="shared" si="28"/>
        <v>52.32</v>
      </c>
      <c r="AV13" s="5">
        <f t="shared" si="29"/>
        <v>898.1269113149848</v>
      </c>
      <c r="AW13" s="5">
        <v>51.85</v>
      </c>
      <c r="AX13" s="5">
        <f t="shared" si="30"/>
        <v>51.85</v>
      </c>
      <c r="AY13" s="5">
        <f t="shared" si="31"/>
        <v>894.8891031822565</v>
      </c>
      <c r="AZ13" s="5">
        <v>61.09</v>
      </c>
      <c r="BA13" s="5">
        <f t="shared" si="32"/>
        <v>61.09</v>
      </c>
      <c r="BB13" s="5">
        <f t="shared" si="33"/>
        <v>720.5761990505811</v>
      </c>
      <c r="BC13" s="5">
        <v>54.03</v>
      </c>
      <c r="BD13" s="5">
        <f t="shared" si="34"/>
        <v>54.03</v>
      </c>
      <c r="BE13" s="5">
        <f t="shared" si="35"/>
        <v>690.3572089579862</v>
      </c>
      <c r="BF13" s="5">
        <v>54.79</v>
      </c>
      <c r="BG13" s="5">
        <f t="shared" si="36"/>
        <v>54.79</v>
      </c>
      <c r="BH13" s="5">
        <f t="shared" si="37"/>
        <v>770.7610877897426</v>
      </c>
      <c r="BI13" s="5">
        <v>57.59</v>
      </c>
      <c r="BJ13" s="5">
        <f t="shared" si="38"/>
        <v>57.59</v>
      </c>
      <c r="BK13" s="5">
        <f t="shared" si="39"/>
        <v>789.5467963188053</v>
      </c>
      <c r="BL13" s="5">
        <v>53.58</v>
      </c>
      <c r="BM13" s="5">
        <f t="shared" si="40"/>
        <v>53.58</v>
      </c>
      <c r="BN13" s="5">
        <f t="shared" si="41"/>
        <v>778.4621127286301</v>
      </c>
      <c r="BO13" s="5">
        <v>50.14</v>
      </c>
      <c r="BP13" s="5">
        <f t="shared" si="42"/>
        <v>50.14</v>
      </c>
      <c r="BQ13" s="5">
        <f t="shared" si="43"/>
        <v>755.0857598723574</v>
      </c>
      <c r="BR13" s="5">
        <v>55.44</v>
      </c>
      <c r="BS13" s="5">
        <f t="shared" si="44"/>
        <v>55.44</v>
      </c>
      <c r="BT13" s="5">
        <f t="shared" si="45"/>
        <v>653.1385281385282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</row>
    <row r="14" spans="1:81" ht="15">
      <c r="A14" s="12">
        <v>9</v>
      </c>
      <c r="B14" s="1" t="s">
        <v>10</v>
      </c>
      <c r="C14">
        <v>2.4</v>
      </c>
      <c r="D14" s="5">
        <v>46.69</v>
      </c>
      <c r="E14" s="5">
        <f t="shared" si="0"/>
        <v>46.69</v>
      </c>
      <c r="F14" s="5">
        <f t="shared" si="1"/>
        <v>792.0325551509959</v>
      </c>
      <c r="G14" s="5">
        <v>43</v>
      </c>
      <c r="H14" s="5">
        <f t="shared" si="2"/>
        <v>43</v>
      </c>
      <c r="I14" s="5">
        <f t="shared" si="3"/>
        <v>873.7209302325582</v>
      </c>
      <c r="J14" s="5">
        <v>45.4</v>
      </c>
      <c r="K14" s="5">
        <f t="shared" si="4"/>
        <v>45.4</v>
      </c>
      <c r="L14" s="5">
        <f t="shared" si="5"/>
        <v>853.52422907489</v>
      </c>
      <c r="M14" s="5">
        <v>43.53</v>
      </c>
      <c r="N14" s="5">
        <f t="shared" si="6"/>
        <v>43.53</v>
      </c>
      <c r="O14" s="5">
        <f t="shared" si="7"/>
        <v>800.8270158511372</v>
      </c>
      <c r="P14" s="5">
        <v>39.55</v>
      </c>
      <c r="Q14" s="5">
        <f t="shared" si="8"/>
        <v>39.55</v>
      </c>
      <c r="R14" s="5">
        <f t="shared" si="9"/>
        <v>858.4070796460178</v>
      </c>
      <c r="S14" s="5">
        <v>43.25</v>
      </c>
      <c r="T14" s="5">
        <f t="shared" si="10"/>
        <v>43.25</v>
      </c>
      <c r="U14" s="5">
        <f t="shared" si="11"/>
        <v>828.2080924855492</v>
      </c>
      <c r="V14" s="5">
        <v>38.57</v>
      </c>
      <c r="W14" s="5">
        <f t="shared" si="12"/>
        <v>38.57</v>
      </c>
      <c r="X14" s="5">
        <f t="shared" si="13"/>
        <v>855.8465128338087</v>
      </c>
      <c r="Y14" s="5">
        <v>40.97</v>
      </c>
      <c r="Z14" s="5">
        <f t="shared" si="14"/>
        <v>40.97</v>
      </c>
      <c r="AA14" s="5">
        <f t="shared" si="15"/>
        <v>809.1286307053942</v>
      </c>
      <c r="AB14" s="5">
        <v>42.02</v>
      </c>
      <c r="AC14" s="5">
        <f t="shared" si="16"/>
        <v>42.02</v>
      </c>
      <c r="AD14" s="5">
        <f t="shared" si="17"/>
        <v>836.9823893384103</v>
      </c>
      <c r="AE14" s="5">
        <v>40.42</v>
      </c>
      <c r="AF14" s="5">
        <f t="shared" si="18"/>
        <v>40.42</v>
      </c>
      <c r="AG14" s="5">
        <f t="shared" si="19"/>
        <v>859.228104898565</v>
      </c>
      <c r="AH14" s="5">
        <v>41.15</v>
      </c>
      <c r="AI14" s="5">
        <f t="shared" si="20"/>
        <v>41.15</v>
      </c>
      <c r="AJ14" s="5">
        <f t="shared" si="21"/>
        <v>836.4520048602674</v>
      </c>
      <c r="AK14" s="5">
        <v>36.1</v>
      </c>
      <c r="AL14" s="5">
        <f t="shared" si="22"/>
        <v>36.1</v>
      </c>
      <c r="AM14" s="5">
        <f t="shared" si="23"/>
        <v>906.6481994459833</v>
      </c>
      <c r="AN14" s="5">
        <v>35.72</v>
      </c>
      <c r="AO14" s="5">
        <f t="shared" si="24"/>
        <v>35.72</v>
      </c>
      <c r="AP14" s="5">
        <f t="shared" si="25"/>
        <v>973.6842105263158</v>
      </c>
      <c r="AQ14" s="5">
        <v>50.84</v>
      </c>
      <c r="AR14" s="5">
        <f t="shared" si="26"/>
        <v>50.84</v>
      </c>
      <c r="AS14" s="5">
        <f t="shared" si="27"/>
        <v>813.3359559402046</v>
      </c>
      <c r="AT14" s="5">
        <v>54.77</v>
      </c>
      <c r="AU14" s="5">
        <f t="shared" si="28"/>
        <v>54.77</v>
      </c>
      <c r="AV14" s="5">
        <f t="shared" si="29"/>
        <v>857.9514332663866</v>
      </c>
      <c r="AW14" s="5">
        <v>47.06</v>
      </c>
      <c r="AX14" s="5">
        <f t="shared" si="30"/>
        <v>47.06</v>
      </c>
      <c r="AY14" s="5">
        <f t="shared" si="31"/>
        <v>985.9753506162346</v>
      </c>
      <c r="AZ14" s="5">
        <v>59.27</v>
      </c>
      <c r="BA14" s="5">
        <f t="shared" si="32"/>
        <v>59.27</v>
      </c>
      <c r="BB14" s="5">
        <f t="shared" si="33"/>
        <v>742.7028851020752</v>
      </c>
      <c r="BC14" s="5">
        <v>46.58</v>
      </c>
      <c r="BD14" s="5">
        <f t="shared" si="34"/>
        <v>46.58</v>
      </c>
      <c r="BE14" s="5">
        <f t="shared" si="35"/>
        <v>800.7728638900815</v>
      </c>
      <c r="BF14" s="5">
        <v>45.34</v>
      </c>
      <c r="BG14" s="5">
        <f t="shared" si="36"/>
        <v>45.34</v>
      </c>
      <c r="BH14" s="5">
        <f t="shared" si="37"/>
        <v>931.4071460079398</v>
      </c>
      <c r="BI14" s="5">
        <v>52.46</v>
      </c>
      <c r="BJ14" s="5">
        <f t="shared" si="38"/>
        <v>52.46</v>
      </c>
      <c r="BK14" s="5">
        <f t="shared" si="39"/>
        <v>866.7556233320624</v>
      </c>
      <c r="BL14" s="5">
        <v>54.44</v>
      </c>
      <c r="BM14" s="5">
        <f t="shared" si="40"/>
        <v>54.44</v>
      </c>
      <c r="BN14" s="5">
        <f t="shared" si="41"/>
        <v>766.1645848640705</v>
      </c>
      <c r="BO14" s="5">
        <v>49.14</v>
      </c>
      <c r="BP14" s="5">
        <f t="shared" si="42"/>
        <v>49.14</v>
      </c>
      <c r="BQ14" s="5">
        <f t="shared" si="43"/>
        <v>770.4517704517704</v>
      </c>
      <c r="BR14" s="5">
        <v>42.9</v>
      </c>
      <c r="BS14" s="5">
        <f t="shared" si="44"/>
        <v>42.9</v>
      </c>
      <c r="BT14" s="5">
        <f t="shared" si="45"/>
        <v>844.0559440559441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</row>
    <row r="15" spans="1:81" ht="15">
      <c r="A15" s="12">
        <v>10</v>
      </c>
      <c r="B15" s="1" t="s">
        <v>45</v>
      </c>
      <c r="C15">
        <v>2.4</v>
      </c>
      <c r="D15" s="5">
        <v>43.55</v>
      </c>
      <c r="E15" s="5">
        <f t="shared" si="0"/>
        <v>43.55</v>
      </c>
      <c r="F15" s="5">
        <f t="shared" si="1"/>
        <v>849.1389207807118</v>
      </c>
      <c r="G15" s="5">
        <v>42.63</v>
      </c>
      <c r="H15" s="5">
        <f t="shared" si="2"/>
        <v>42.63</v>
      </c>
      <c r="I15" s="5">
        <f t="shared" si="3"/>
        <v>881.3042458362655</v>
      </c>
      <c r="J15" s="5">
        <v>43.76</v>
      </c>
      <c r="K15" s="5">
        <f t="shared" si="4"/>
        <v>43.76</v>
      </c>
      <c r="L15" s="5">
        <f t="shared" si="5"/>
        <v>885.5118829981718</v>
      </c>
      <c r="M15" s="5">
        <v>43.79</v>
      </c>
      <c r="N15" s="5">
        <f t="shared" si="6"/>
        <v>43.79</v>
      </c>
      <c r="O15" s="5">
        <f t="shared" si="7"/>
        <v>796.0721625941995</v>
      </c>
      <c r="P15" s="5">
        <v>43.78</v>
      </c>
      <c r="Q15" s="5">
        <f t="shared" si="8"/>
        <v>43.78</v>
      </c>
      <c r="R15" s="5">
        <f t="shared" si="9"/>
        <v>775.4682503426222</v>
      </c>
      <c r="S15" s="5">
        <v>46.15</v>
      </c>
      <c r="T15" s="5">
        <f t="shared" si="10"/>
        <v>46.15</v>
      </c>
      <c r="U15" s="5">
        <f t="shared" si="11"/>
        <v>776.1646803900325</v>
      </c>
      <c r="V15" s="5">
        <v>46.36</v>
      </c>
      <c r="W15" s="5">
        <f t="shared" si="12"/>
        <v>46.36</v>
      </c>
      <c r="X15" s="5">
        <f t="shared" si="13"/>
        <v>712.0362381363243</v>
      </c>
      <c r="Y15" s="5">
        <v>46.18</v>
      </c>
      <c r="Z15" s="5">
        <f t="shared" si="14"/>
        <v>46.18</v>
      </c>
      <c r="AA15" s="5">
        <f t="shared" si="15"/>
        <v>717.8432221741014</v>
      </c>
      <c r="AB15" s="5">
        <v>44.18</v>
      </c>
      <c r="AC15" s="5">
        <f t="shared" si="16"/>
        <v>44.18</v>
      </c>
      <c r="AD15" s="5">
        <f t="shared" si="17"/>
        <v>796.0615663196016</v>
      </c>
      <c r="AE15" s="5">
        <v>42.84</v>
      </c>
      <c r="AF15" s="5">
        <f t="shared" si="18"/>
        <v>42.84</v>
      </c>
      <c r="AG15" s="5">
        <f t="shared" si="19"/>
        <v>810.6909430438841</v>
      </c>
      <c r="AH15" s="5">
        <v>39.16</v>
      </c>
      <c r="AI15" s="5">
        <f t="shared" si="20"/>
        <v>39.16</v>
      </c>
      <c r="AJ15" s="5">
        <f t="shared" si="21"/>
        <v>878.9581205311545</v>
      </c>
      <c r="AK15" s="5">
        <v>37.01</v>
      </c>
      <c r="AL15" s="5">
        <f t="shared" si="22"/>
        <v>37.01</v>
      </c>
      <c r="AM15" s="5">
        <f t="shared" si="23"/>
        <v>884.3555795730883</v>
      </c>
      <c r="AN15" s="5">
        <v>37.61</v>
      </c>
      <c r="AO15" s="5">
        <f t="shared" si="24"/>
        <v>37.61</v>
      </c>
      <c r="AP15" s="5">
        <f t="shared" si="25"/>
        <v>924.7540547726669</v>
      </c>
      <c r="AQ15" s="5">
        <v>45.58</v>
      </c>
      <c r="AR15" s="5">
        <f t="shared" si="26"/>
        <v>45.58</v>
      </c>
      <c r="AS15" s="5">
        <f t="shared" si="27"/>
        <v>907.1961386573058</v>
      </c>
      <c r="AT15" s="5">
        <v>76.82</v>
      </c>
      <c r="AU15" s="5">
        <f t="shared" si="28"/>
        <v>76.82</v>
      </c>
      <c r="AV15" s="5">
        <f t="shared" si="29"/>
        <v>611.6896641499611</v>
      </c>
      <c r="AW15" s="5">
        <v>56.12</v>
      </c>
      <c r="AX15" s="5">
        <f t="shared" si="30"/>
        <v>56.12</v>
      </c>
      <c r="AY15" s="5">
        <f t="shared" si="31"/>
        <v>826.79971489665</v>
      </c>
      <c r="AZ15" s="5">
        <v>54.02</v>
      </c>
      <c r="BA15" s="5">
        <f t="shared" si="32"/>
        <v>54.02</v>
      </c>
      <c r="BB15" s="5">
        <f t="shared" si="33"/>
        <v>814.8833765272121</v>
      </c>
      <c r="BC15" s="5">
        <v>52.42</v>
      </c>
      <c r="BD15" s="5">
        <f t="shared" si="34"/>
        <v>52.42</v>
      </c>
      <c r="BE15" s="5">
        <f t="shared" si="35"/>
        <v>711.5604731018694</v>
      </c>
      <c r="BF15" s="5">
        <v>61.91</v>
      </c>
      <c r="BG15" s="5">
        <f t="shared" si="36"/>
        <v>61.91</v>
      </c>
      <c r="BH15" s="5">
        <f t="shared" si="37"/>
        <v>682.1192052980133</v>
      </c>
      <c r="BI15" s="5">
        <v>54.35</v>
      </c>
      <c r="BJ15" s="5">
        <f t="shared" si="38"/>
        <v>54.35</v>
      </c>
      <c r="BK15" s="5">
        <f t="shared" si="39"/>
        <v>836.6145354185833</v>
      </c>
      <c r="BL15" s="5">
        <v>70.97</v>
      </c>
      <c r="BM15" s="5">
        <f t="shared" si="40"/>
        <v>70.97</v>
      </c>
      <c r="BN15" s="5">
        <f t="shared" si="41"/>
        <v>587.7131182189657</v>
      </c>
      <c r="BO15" s="5">
        <v>50.99</v>
      </c>
      <c r="BP15" s="5">
        <f t="shared" si="42"/>
        <v>50.99</v>
      </c>
      <c r="BQ15" s="5">
        <f t="shared" si="43"/>
        <v>742.4985291233575</v>
      </c>
      <c r="BR15" s="5">
        <v>48.11</v>
      </c>
      <c r="BS15" s="5">
        <f t="shared" si="44"/>
        <v>48.11</v>
      </c>
      <c r="BT15" s="5">
        <f t="shared" si="45"/>
        <v>752.6501766784453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</row>
    <row r="16" spans="1:81" ht="15">
      <c r="A16" s="12">
        <v>11</v>
      </c>
      <c r="B16" s="1" t="s">
        <v>13</v>
      </c>
      <c r="C16">
        <v>2.4</v>
      </c>
      <c r="D16" s="5">
        <v>42.86</v>
      </c>
      <c r="E16" s="5">
        <f t="shared" si="0"/>
        <v>42.86</v>
      </c>
      <c r="F16" s="5">
        <f t="shared" si="1"/>
        <v>862.8091460569295</v>
      </c>
      <c r="G16" s="5">
        <v>49.6</v>
      </c>
      <c r="H16" s="5">
        <f t="shared" si="2"/>
        <v>49.6</v>
      </c>
      <c r="I16" s="5">
        <f t="shared" si="3"/>
        <v>757.4596774193549</v>
      </c>
      <c r="J16" s="5">
        <v>43.07</v>
      </c>
      <c r="K16" s="5">
        <f t="shared" si="4"/>
        <v>43.07</v>
      </c>
      <c r="L16" s="5">
        <f t="shared" si="5"/>
        <v>899.6981657766427</v>
      </c>
      <c r="M16" s="5">
        <v>39.6</v>
      </c>
      <c r="N16" s="5">
        <f t="shared" si="6"/>
        <v>39.6</v>
      </c>
      <c r="O16" s="5">
        <f t="shared" si="7"/>
        <v>880.3030303030303</v>
      </c>
      <c r="P16" s="5">
        <v>40.88</v>
      </c>
      <c r="Q16" s="5">
        <f t="shared" si="8"/>
        <v>40.88</v>
      </c>
      <c r="R16" s="5">
        <f t="shared" si="9"/>
        <v>830.4794520547946</v>
      </c>
      <c r="S16" s="5">
        <v>43.17</v>
      </c>
      <c r="T16" s="5">
        <f t="shared" si="10"/>
        <v>43.17</v>
      </c>
      <c r="U16" s="5">
        <f t="shared" si="11"/>
        <v>829.7428769979151</v>
      </c>
      <c r="V16" s="5">
        <v>45.79</v>
      </c>
      <c r="W16" s="5">
        <f t="shared" si="12"/>
        <v>45.79</v>
      </c>
      <c r="X16" s="5">
        <f t="shared" si="13"/>
        <v>720.8997597728761</v>
      </c>
      <c r="Y16" s="5">
        <v>42.33</v>
      </c>
      <c r="Z16" s="5">
        <f t="shared" si="14"/>
        <v>42.33</v>
      </c>
      <c r="AA16" s="5">
        <f t="shared" si="15"/>
        <v>783.1325301204819</v>
      </c>
      <c r="AB16" s="5">
        <v>47.36</v>
      </c>
      <c r="AC16" s="5">
        <f t="shared" si="16"/>
        <v>47.36</v>
      </c>
      <c r="AD16" s="5">
        <f t="shared" si="17"/>
        <v>742.6097972972974</v>
      </c>
      <c r="AE16" s="5">
        <v>47.52</v>
      </c>
      <c r="AF16" s="5">
        <f t="shared" si="18"/>
        <v>47.52</v>
      </c>
      <c r="AG16" s="5">
        <f t="shared" si="19"/>
        <v>730.8501683501682</v>
      </c>
      <c r="AH16" s="5">
        <v>43.08</v>
      </c>
      <c r="AI16" s="5">
        <f t="shared" si="20"/>
        <v>43.08</v>
      </c>
      <c r="AJ16" s="5">
        <f t="shared" si="21"/>
        <v>798.9786443825442</v>
      </c>
      <c r="AK16" s="5">
        <v>46.16</v>
      </c>
      <c r="AL16" s="5">
        <f t="shared" si="22"/>
        <v>46.16</v>
      </c>
      <c r="AM16" s="5">
        <f t="shared" si="23"/>
        <v>709.055459272097</v>
      </c>
      <c r="AN16" s="5">
        <v>42.54</v>
      </c>
      <c r="AO16" s="5">
        <f t="shared" si="24"/>
        <v>42.54</v>
      </c>
      <c r="AP16" s="5">
        <f t="shared" si="25"/>
        <v>817.5834508697696</v>
      </c>
      <c r="AQ16" s="5">
        <v>45.05</v>
      </c>
      <c r="AR16" s="5">
        <f t="shared" si="26"/>
        <v>45.05</v>
      </c>
      <c r="AS16" s="5">
        <f t="shared" si="27"/>
        <v>917.8690344062154</v>
      </c>
      <c r="AT16" s="5">
        <v>53.59</v>
      </c>
      <c r="AU16" s="5">
        <f t="shared" si="28"/>
        <v>53.59</v>
      </c>
      <c r="AV16" s="5">
        <f t="shared" si="29"/>
        <v>876.8426945325621</v>
      </c>
      <c r="AW16" s="5">
        <v>52.06</v>
      </c>
      <c r="AX16" s="5">
        <f t="shared" si="30"/>
        <v>52.06</v>
      </c>
      <c r="AY16" s="5">
        <f t="shared" si="31"/>
        <v>891.2792931233192</v>
      </c>
      <c r="AZ16" s="5">
        <v>52.74</v>
      </c>
      <c r="BA16" s="5">
        <f t="shared" si="32"/>
        <v>52.74</v>
      </c>
      <c r="BB16" s="5">
        <f t="shared" si="33"/>
        <v>834.6605991657186</v>
      </c>
      <c r="BC16" s="5">
        <v>49.76</v>
      </c>
      <c r="BD16" s="5">
        <f t="shared" si="34"/>
        <v>49.76</v>
      </c>
      <c r="BE16" s="5">
        <f t="shared" si="35"/>
        <v>749.5980707395497</v>
      </c>
      <c r="BF16" s="5">
        <v>47.99</v>
      </c>
      <c r="BG16" s="5">
        <f t="shared" si="36"/>
        <v>47.99</v>
      </c>
      <c r="BH16" s="5">
        <f t="shared" si="37"/>
        <v>879.9749947905813</v>
      </c>
      <c r="BI16" s="5">
        <v>49.93</v>
      </c>
      <c r="BJ16" s="5">
        <f t="shared" si="38"/>
        <v>49.93</v>
      </c>
      <c r="BK16" s="5">
        <f t="shared" si="39"/>
        <v>910.674944922892</v>
      </c>
      <c r="BL16" s="5">
        <v>74.38</v>
      </c>
      <c r="BM16" s="5">
        <f t="shared" si="40"/>
        <v>74.38</v>
      </c>
      <c r="BN16" s="5">
        <f t="shared" si="41"/>
        <v>560.7690239311644</v>
      </c>
      <c r="BO16" s="5">
        <v>48.24</v>
      </c>
      <c r="BP16" s="5">
        <f t="shared" si="42"/>
        <v>48.24</v>
      </c>
      <c r="BQ16" s="5">
        <f t="shared" si="43"/>
        <v>784.8258706467661</v>
      </c>
      <c r="BR16" s="5">
        <v>49.19</v>
      </c>
      <c r="BS16" s="5">
        <f t="shared" si="44"/>
        <v>49.19</v>
      </c>
      <c r="BT16" s="5">
        <f t="shared" si="45"/>
        <v>736.1252287050214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</row>
    <row r="17" spans="1:81" ht="15">
      <c r="A17" s="12">
        <v>12</v>
      </c>
      <c r="B17" s="1" t="s">
        <v>14</v>
      </c>
      <c r="C17">
        <v>2.4</v>
      </c>
      <c r="D17" s="5">
        <v>50.3</v>
      </c>
      <c r="E17" s="5">
        <f t="shared" si="0"/>
        <v>50.3</v>
      </c>
      <c r="F17" s="5">
        <f t="shared" si="1"/>
        <v>735.1888667992047</v>
      </c>
      <c r="G17" s="5">
        <v>50.05</v>
      </c>
      <c r="H17" s="5">
        <f t="shared" si="2"/>
        <v>50.05</v>
      </c>
      <c r="I17" s="5">
        <f t="shared" si="3"/>
        <v>750.6493506493507</v>
      </c>
      <c r="J17" s="5">
        <v>0</v>
      </c>
      <c r="K17" s="5" t="str">
        <f t="shared" si="4"/>
        <v>zero</v>
      </c>
      <c r="L17" s="5">
        <f t="shared" si="5"/>
        <v>0</v>
      </c>
      <c r="M17" s="5">
        <v>0</v>
      </c>
      <c r="N17" s="5" t="str">
        <f t="shared" si="6"/>
        <v>zero</v>
      </c>
      <c r="O17" s="5">
        <f t="shared" si="7"/>
        <v>0</v>
      </c>
      <c r="P17" s="5">
        <v>0</v>
      </c>
      <c r="Q17" s="5" t="str">
        <f t="shared" si="8"/>
        <v>zero</v>
      </c>
      <c r="R17" s="5">
        <f t="shared" si="9"/>
        <v>0</v>
      </c>
      <c r="S17" s="5">
        <v>0</v>
      </c>
      <c r="T17" s="5" t="str">
        <f t="shared" si="10"/>
        <v>zero</v>
      </c>
      <c r="U17" s="5">
        <f t="shared" si="11"/>
        <v>0</v>
      </c>
      <c r="V17" s="5">
        <v>0</v>
      </c>
      <c r="W17" s="5" t="str">
        <f t="shared" si="12"/>
        <v>zero</v>
      </c>
      <c r="X17" s="5">
        <f t="shared" si="13"/>
        <v>0</v>
      </c>
      <c r="Y17" s="5">
        <v>0</v>
      </c>
      <c r="Z17" s="5" t="str">
        <f t="shared" si="14"/>
        <v>zero</v>
      </c>
      <c r="AA17" s="5">
        <f t="shared" si="15"/>
        <v>0</v>
      </c>
      <c r="AB17" s="5">
        <v>0</v>
      </c>
      <c r="AC17" s="5" t="str">
        <f t="shared" si="16"/>
        <v>zero</v>
      </c>
      <c r="AD17" s="5">
        <f t="shared" si="17"/>
        <v>0</v>
      </c>
      <c r="AE17" s="5">
        <v>0</v>
      </c>
      <c r="AF17" s="5" t="str">
        <f t="shared" si="18"/>
        <v>zero</v>
      </c>
      <c r="AG17" s="5">
        <f t="shared" si="19"/>
        <v>0</v>
      </c>
      <c r="AH17" s="5">
        <v>0</v>
      </c>
      <c r="AI17" s="5" t="str">
        <f t="shared" si="20"/>
        <v>zero</v>
      </c>
      <c r="AJ17" s="5">
        <f t="shared" si="21"/>
        <v>0</v>
      </c>
      <c r="AK17" s="5">
        <v>0</v>
      </c>
      <c r="AL17" s="5" t="str">
        <f t="shared" si="22"/>
        <v>zero</v>
      </c>
      <c r="AM17" s="5">
        <f t="shared" si="23"/>
        <v>0</v>
      </c>
      <c r="AN17" s="5">
        <v>0</v>
      </c>
      <c r="AO17" s="5" t="str">
        <f t="shared" si="24"/>
        <v>zero</v>
      </c>
      <c r="AP17" s="5">
        <f t="shared" si="25"/>
        <v>0</v>
      </c>
      <c r="AQ17" s="5">
        <v>0</v>
      </c>
      <c r="AR17" s="5" t="str">
        <f t="shared" si="26"/>
        <v>zero</v>
      </c>
      <c r="AS17" s="5">
        <f t="shared" si="27"/>
        <v>0</v>
      </c>
      <c r="AT17" s="5">
        <v>0</v>
      </c>
      <c r="AU17" s="5" t="str">
        <f t="shared" si="28"/>
        <v>zero</v>
      </c>
      <c r="AV17" s="5">
        <f t="shared" si="29"/>
        <v>0</v>
      </c>
      <c r="AW17" s="5">
        <v>0</v>
      </c>
      <c r="AX17" s="5" t="str">
        <f t="shared" si="30"/>
        <v>zero</v>
      </c>
      <c r="AY17" s="5">
        <f t="shared" si="31"/>
        <v>0</v>
      </c>
      <c r="AZ17" s="5">
        <v>0</v>
      </c>
      <c r="BA17" s="5" t="str">
        <f t="shared" si="32"/>
        <v>zero</v>
      </c>
      <c r="BB17" s="5">
        <f t="shared" si="33"/>
        <v>0</v>
      </c>
      <c r="BC17" s="5">
        <v>0</v>
      </c>
      <c r="BD17" s="5" t="str">
        <f t="shared" si="34"/>
        <v>zero</v>
      </c>
      <c r="BE17" s="5">
        <f t="shared" si="35"/>
        <v>0</v>
      </c>
      <c r="BF17" s="5">
        <v>0</v>
      </c>
      <c r="BG17" s="5" t="str">
        <f t="shared" si="36"/>
        <v>zero</v>
      </c>
      <c r="BH17" s="5">
        <f t="shared" si="37"/>
        <v>0</v>
      </c>
      <c r="BI17" s="5">
        <v>0</v>
      </c>
      <c r="BJ17" s="5" t="str">
        <f t="shared" si="38"/>
        <v>zero</v>
      </c>
      <c r="BK17" s="5">
        <f t="shared" si="39"/>
        <v>0</v>
      </c>
      <c r="BL17" s="5">
        <v>0</v>
      </c>
      <c r="BM17" s="5" t="str">
        <f t="shared" si="40"/>
        <v>zero</v>
      </c>
      <c r="BN17" s="5">
        <f t="shared" si="41"/>
        <v>0</v>
      </c>
      <c r="BO17" s="5">
        <v>0</v>
      </c>
      <c r="BP17" s="5" t="str">
        <f t="shared" si="42"/>
        <v>zero</v>
      </c>
      <c r="BQ17" s="5">
        <f t="shared" si="43"/>
        <v>0</v>
      </c>
      <c r="BR17" s="5">
        <v>0</v>
      </c>
      <c r="BS17" s="5" t="str">
        <f t="shared" si="44"/>
        <v>zero</v>
      </c>
      <c r="BT17" s="5">
        <f t="shared" si="45"/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</row>
    <row r="18" spans="1:81" ht="15">
      <c r="A18" s="12">
        <v>13</v>
      </c>
      <c r="B18" s="1" t="s">
        <v>15</v>
      </c>
      <c r="C18">
        <v>2.4</v>
      </c>
      <c r="D18" s="5">
        <v>38.94</v>
      </c>
      <c r="E18" s="5">
        <f t="shared" si="0"/>
        <v>38.94</v>
      </c>
      <c r="F18" s="5">
        <f t="shared" si="1"/>
        <v>949.6661530559836</v>
      </c>
      <c r="G18" s="5">
        <v>42.87</v>
      </c>
      <c r="H18" s="5">
        <f t="shared" si="2"/>
        <v>42.87</v>
      </c>
      <c r="I18" s="5">
        <f t="shared" si="3"/>
        <v>876.3704222066714</v>
      </c>
      <c r="J18" s="5">
        <v>41.68</v>
      </c>
      <c r="K18" s="5">
        <f t="shared" si="4"/>
        <v>41.68</v>
      </c>
      <c r="L18" s="5">
        <f t="shared" si="5"/>
        <v>929.7024952015355</v>
      </c>
      <c r="M18" s="5">
        <v>43.01</v>
      </c>
      <c r="N18" s="5">
        <f t="shared" si="6"/>
        <v>43.01</v>
      </c>
      <c r="O18" s="5">
        <f t="shared" si="7"/>
        <v>810.5091839107184</v>
      </c>
      <c r="P18" s="5">
        <v>39.55</v>
      </c>
      <c r="Q18" s="5">
        <f t="shared" si="8"/>
        <v>39.55</v>
      </c>
      <c r="R18" s="5">
        <f t="shared" si="9"/>
        <v>858.4070796460178</v>
      </c>
      <c r="S18" s="5">
        <v>42.89</v>
      </c>
      <c r="T18" s="5">
        <f t="shared" si="10"/>
        <v>42.89</v>
      </c>
      <c r="U18" s="5">
        <f t="shared" si="11"/>
        <v>835.159710888319</v>
      </c>
      <c r="V18" s="5">
        <v>41.67</v>
      </c>
      <c r="W18" s="5">
        <f t="shared" si="12"/>
        <v>41.67</v>
      </c>
      <c r="X18" s="5">
        <f t="shared" si="13"/>
        <v>792.1766258699303</v>
      </c>
      <c r="Y18" s="5">
        <v>35.18</v>
      </c>
      <c r="Z18" s="5">
        <f t="shared" si="14"/>
        <v>35.18</v>
      </c>
      <c r="AA18" s="5">
        <f t="shared" si="15"/>
        <v>942.296759522456</v>
      </c>
      <c r="AB18" s="5">
        <v>37.92</v>
      </c>
      <c r="AC18" s="5">
        <f t="shared" si="16"/>
        <v>37.92</v>
      </c>
      <c r="AD18" s="5">
        <f t="shared" si="17"/>
        <v>927.4789029535865</v>
      </c>
      <c r="AE18" s="5">
        <v>38.73</v>
      </c>
      <c r="AF18" s="5">
        <f t="shared" si="18"/>
        <v>38.73</v>
      </c>
      <c r="AG18" s="5">
        <f t="shared" si="19"/>
        <v>896.7208882003614</v>
      </c>
      <c r="AH18" s="5">
        <v>36.26</v>
      </c>
      <c r="AI18" s="5">
        <f t="shared" si="20"/>
        <v>36.26</v>
      </c>
      <c r="AJ18" s="5">
        <f t="shared" si="21"/>
        <v>949.2553778268065</v>
      </c>
      <c r="AK18" s="5">
        <v>37.64</v>
      </c>
      <c r="AL18" s="5">
        <f t="shared" si="22"/>
        <v>37.64</v>
      </c>
      <c r="AM18" s="5">
        <f t="shared" si="23"/>
        <v>869.5536663124335</v>
      </c>
      <c r="AN18" s="5">
        <v>44.51</v>
      </c>
      <c r="AO18" s="5">
        <f t="shared" si="24"/>
        <v>44.51</v>
      </c>
      <c r="AP18" s="5">
        <f t="shared" si="25"/>
        <v>781.3974387778028</v>
      </c>
      <c r="AQ18" s="5">
        <v>44.56</v>
      </c>
      <c r="AR18" s="5">
        <f t="shared" si="26"/>
        <v>44.56</v>
      </c>
      <c r="AS18" s="5">
        <f t="shared" si="27"/>
        <v>927.9622980251346</v>
      </c>
      <c r="AT18" s="5">
        <v>50.94</v>
      </c>
      <c r="AU18" s="5">
        <f t="shared" si="28"/>
        <v>50.94</v>
      </c>
      <c r="AV18" s="5">
        <f t="shared" si="29"/>
        <v>922.4577934825286</v>
      </c>
      <c r="AW18" s="5">
        <v>66.74</v>
      </c>
      <c r="AX18" s="5">
        <f t="shared" si="30"/>
        <v>66.74</v>
      </c>
      <c r="AY18" s="5">
        <f t="shared" si="31"/>
        <v>695.235241234642</v>
      </c>
      <c r="AZ18" s="5">
        <v>52.46</v>
      </c>
      <c r="BA18" s="5">
        <f t="shared" si="32"/>
        <v>52.46</v>
      </c>
      <c r="BB18" s="5">
        <f t="shared" si="33"/>
        <v>839.1155165840642</v>
      </c>
      <c r="BC18" s="5">
        <v>37.3</v>
      </c>
      <c r="BD18" s="5">
        <f t="shared" si="34"/>
        <v>37.3</v>
      </c>
      <c r="BE18" s="5">
        <f t="shared" si="35"/>
        <v>1000</v>
      </c>
      <c r="BF18" s="5">
        <v>42.71</v>
      </c>
      <c r="BG18" s="5">
        <f t="shared" si="36"/>
        <v>42.71</v>
      </c>
      <c r="BH18" s="5">
        <f t="shared" si="37"/>
        <v>988.7614141887145</v>
      </c>
      <c r="BI18" s="5">
        <v>46.74</v>
      </c>
      <c r="BJ18" s="5">
        <f t="shared" si="38"/>
        <v>46.74</v>
      </c>
      <c r="BK18" s="5">
        <f t="shared" si="39"/>
        <v>972.8284124946513</v>
      </c>
      <c r="BL18" s="5">
        <v>50.82</v>
      </c>
      <c r="BM18" s="5">
        <f t="shared" si="40"/>
        <v>50.82</v>
      </c>
      <c r="BN18" s="5">
        <f t="shared" si="41"/>
        <v>820.7398661944117</v>
      </c>
      <c r="BO18" s="5">
        <v>48.95</v>
      </c>
      <c r="BP18" s="5">
        <f t="shared" si="42"/>
        <v>48.95</v>
      </c>
      <c r="BQ18" s="5">
        <f t="shared" si="43"/>
        <v>773.4422880490296</v>
      </c>
      <c r="BR18" s="5">
        <v>36.21</v>
      </c>
      <c r="BS18" s="5">
        <f t="shared" si="44"/>
        <v>36.21</v>
      </c>
      <c r="BT18" s="5">
        <f t="shared" si="45"/>
        <v>1000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</row>
    <row r="19" spans="1:81" ht="15">
      <c r="A19" s="12">
        <v>14</v>
      </c>
      <c r="B19" s="1" t="s">
        <v>16</v>
      </c>
      <c r="C19">
        <v>2.4</v>
      </c>
      <c r="D19" s="5">
        <v>49.69</v>
      </c>
      <c r="E19" s="5">
        <f t="shared" si="0"/>
        <v>49.69</v>
      </c>
      <c r="F19" s="5">
        <f t="shared" si="1"/>
        <v>744.2141275910645</v>
      </c>
      <c r="G19" s="5">
        <v>42.4</v>
      </c>
      <c r="H19" s="5">
        <f t="shared" si="2"/>
        <v>42.4</v>
      </c>
      <c r="I19" s="5">
        <f t="shared" si="3"/>
        <v>886.0849056603773</v>
      </c>
      <c r="J19" s="5">
        <v>46.22</v>
      </c>
      <c r="K19" s="5">
        <f t="shared" si="4"/>
        <v>46.22</v>
      </c>
      <c r="L19" s="5">
        <f t="shared" si="5"/>
        <v>838.3816529640849</v>
      </c>
      <c r="M19" s="5">
        <v>46.83</v>
      </c>
      <c r="N19" s="5">
        <f t="shared" si="6"/>
        <v>46.83</v>
      </c>
      <c r="O19" s="5">
        <f t="shared" si="7"/>
        <v>744.3946188340808</v>
      </c>
      <c r="P19" s="5">
        <v>39.66</v>
      </c>
      <c r="Q19" s="5">
        <f t="shared" si="8"/>
        <v>39.66</v>
      </c>
      <c r="R19" s="5">
        <f t="shared" si="9"/>
        <v>856.0262228946043</v>
      </c>
      <c r="S19" s="5">
        <v>41.9</v>
      </c>
      <c r="T19" s="5">
        <f t="shared" si="10"/>
        <v>41.9</v>
      </c>
      <c r="U19" s="5">
        <f t="shared" si="11"/>
        <v>854.892601431981</v>
      </c>
      <c r="V19" s="5">
        <v>39.1</v>
      </c>
      <c r="W19" s="5">
        <f t="shared" si="12"/>
        <v>39.1</v>
      </c>
      <c r="X19" s="5">
        <f t="shared" si="13"/>
        <v>844.2455242966751</v>
      </c>
      <c r="Y19" s="5">
        <v>41.59</v>
      </c>
      <c r="Z19" s="5">
        <f t="shared" si="14"/>
        <v>41.59</v>
      </c>
      <c r="AA19" s="5">
        <f t="shared" si="15"/>
        <v>797.0666025486894</v>
      </c>
      <c r="AB19" s="5">
        <v>43.79</v>
      </c>
      <c r="AC19" s="5">
        <f t="shared" si="16"/>
        <v>43.79</v>
      </c>
      <c r="AD19" s="5">
        <f t="shared" si="17"/>
        <v>803.1514044302353</v>
      </c>
      <c r="AE19" s="5">
        <v>42.53</v>
      </c>
      <c r="AF19" s="5">
        <f t="shared" si="18"/>
        <v>42.53</v>
      </c>
      <c r="AG19" s="5">
        <f t="shared" si="19"/>
        <v>816.6000470256288</v>
      </c>
      <c r="AH19" s="5">
        <v>38.33</v>
      </c>
      <c r="AI19" s="5">
        <f t="shared" si="20"/>
        <v>38.33</v>
      </c>
      <c r="AJ19" s="5">
        <f t="shared" si="21"/>
        <v>897.9911296634491</v>
      </c>
      <c r="AK19" s="5">
        <v>39.77</v>
      </c>
      <c r="AL19" s="5">
        <f t="shared" si="22"/>
        <v>39.77</v>
      </c>
      <c r="AM19" s="5">
        <f t="shared" si="23"/>
        <v>822.9821473472465</v>
      </c>
      <c r="AN19" s="5">
        <v>36.75</v>
      </c>
      <c r="AO19" s="5">
        <f t="shared" si="24"/>
        <v>36.75</v>
      </c>
      <c r="AP19" s="5">
        <f t="shared" si="25"/>
        <v>946.3945578231293</v>
      </c>
      <c r="AQ19" s="5">
        <v>47.99</v>
      </c>
      <c r="AR19" s="5">
        <f t="shared" si="26"/>
        <v>47.99</v>
      </c>
      <c r="AS19" s="5">
        <f t="shared" si="27"/>
        <v>861.6378412169203</v>
      </c>
      <c r="AT19" s="5">
        <v>63.16</v>
      </c>
      <c r="AU19" s="5">
        <f t="shared" si="28"/>
        <v>63.16</v>
      </c>
      <c r="AV19" s="5">
        <f t="shared" si="29"/>
        <v>743.9835338822039</v>
      </c>
      <c r="AW19" s="5">
        <v>49.73</v>
      </c>
      <c r="AX19" s="5">
        <f t="shared" si="30"/>
        <v>49.73</v>
      </c>
      <c r="AY19" s="5">
        <f t="shared" si="31"/>
        <v>933.0384073999599</v>
      </c>
      <c r="AZ19" s="5">
        <v>50.8</v>
      </c>
      <c r="BA19" s="5">
        <f t="shared" si="32"/>
        <v>50.8</v>
      </c>
      <c r="BB19" s="5">
        <f t="shared" si="33"/>
        <v>866.5354330708662</v>
      </c>
      <c r="BC19" s="5">
        <v>65.13</v>
      </c>
      <c r="BD19" s="5">
        <f t="shared" si="34"/>
        <v>65.13</v>
      </c>
      <c r="BE19" s="5">
        <f t="shared" si="35"/>
        <v>572.7007523414709</v>
      </c>
      <c r="BF19" s="5">
        <v>54.73</v>
      </c>
      <c r="BG19" s="5">
        <f t="shared" si="36"/>
        <v>54.73</v>
      </c>
      <c r="BH19" s="5">
        <f t="shared" si="37"/>
        <v>771.6060661428832</v>
      </c>
      <c r="BI19" s="5">
        <v>62.94</v>
      </c>
      <c r="BJ19" s="5">
        <f t="shared" si="38"/>
        <v>62.94</v>
      </c>
      <c r="BK19" s="5">
        <f t="shared" si="39"/>
        <v>722.4340641881156</v>
      </c>
      <c r="BL19" s="5">
        <v>56.41</v>
      </c>
      <c r="BM19" s="5">
        <f t="shared" si="40"/>
        <v>56.41</v>
      </c>
      <c r="BN19" s="5">
        <f t="shared" si="41"/>
        <v>739.4079063995747</v>
      </c>
      <c r="BO19" s="5">
        <v>53.45</v>
      </c>
      <c r="BP19" s="5">
        <f t="shared" si="42"/>
        <v>53.45</v>
      </c>
      <c r="BQ19" s="5">
        <f t="shared" si="43"/>
        <v>708.3255378858746</v>
      </c>
      <c r="BR19" s="5">
        <v>55.07</v>
      </c>
      <c r="BS19" s="5">
        <f t="shared" si="44"/>
        <v>55.07</v>
      </c>
      <c r="BT19" s="5">
        <f t="shared" si="45"/>
        <v>657.5267840929725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</row>
    <row r="20" spans="1:81" ht="15">
      <c r="A20" s="12">
        <v>15</v>
      </c>
      <c r="B20" s="1" t="s">
        <v>17</v>
      </c>
      <c r="C20">
        <v>2.4</v>
      </c>
      <c r="D20" s="5">
        <v>42.84</v>
      </c>
      <c r="E20" s="5">
        <f t="shared" si="0"/>
        <v>42.84</v>
      </c>
      <c r="F20" s="5">
        <f t="shared" si="1"/>
        <v>863.2119514472454</v>
      </c>
      <c r="G20" s="5">
        <v>49.62</v>
      </c>
      <c r="H20" s="5">
        <f t="shared" si="2"/>
        <v>49.62</v>
      </c>
      <c r="I20" s="5">
        <f t="shared" si="3"/>
        <v>757.1543732365982</v>
      </c>
      <c r="J20" s="5">
        <v>41.78</v>
      </c>
      <c r="K20" s="5">
        <f t="shared" si="4"/>
        <v>41.78</v>
      </c>
      <c r="L20" s="5">
        <f t="shared" si="5"/>
        <v>927.477261847774</v>
      </c>
      <c r="M20" s="5">
        <v>46.54</v>
      </c>
      <c r="N20" s="5">
        <f t="shared" si="6"/>
        <v>46.54</v>
      </c>
      <c r="O20" s="5">
        <f t="shared" si="7"/>
        <v>749.0330898152127</v>
      </c>
      <c r="P20" s="5">
        <v>43.75</v>
      </c>
      <c r="Q20" s="5">
        <f t="shared" si="8"/>
        <v>43.75</v>
      </c>
      <c r="R20" s="5">
        <f t="shared" si="9"/>
        <v>776</v>
      </c>
      <c r="S20" s="5">
        <v>47.76</v>
      </c>
      <c r="T20" s="5">
        <f t="shared" si="10"/>
        <v>47.76</v>
      </c>
      <c r="U20" s="5">
        <f t="shared" si="11"/>
        <v>750</v>
      </c>
      <c r="V20" s="5">
        <v>41.93</v>
      </c>
      <c r="W20" s="5">
        <f t="shared" si="12"/>
        <v>41.93</v>
      </c>
      <c r="X20" s="5">
        <f t="shared" si="13"/>
        <v>787.2644884331027</v>
      </c>
      <c r="Y20" s="5">
        <v>42.54</v>
      </c>
      <c r="Z20" s="5">
        <f t="shared" si="14"/>
        <v>42.54</v>
      </c>
      <c r="AA20" s="5">
        <f t="shared" si="15"/>
        <v>779.2665726375176</v>
      </c>
      <c r="AB20" s="5">
        <v>43.51</v>
      </c>
      <c r="AC20" s="5">
        <f t="shared" si="16"/>
        <v>43.51</v>
      </c>
      <c r="AD20" s="5">
        <f t="shared" si="17"/>
        <v>808.3199264536889</v>
      </c>
      <c r="AE20" s="5">
        <v>41.23</v>
      </c>
      <c r="AF20" s="5">
        <f t="shared" si="18"/>
        <v>41.23</v>
      </c>
      <c r="AG20" s="5">
        <f t="shared" si="19"/>
        <v>842.3478049963619</v>
      </c>
      <c r="AH20" s="5">
        <v>50.05</v>
      </c>
      <c r="AI20" s="5">
        <f t="shared" si="20"/>
        <v>50.05</v>
      </c>
      <c r="AJ20" s="5">
        <f t="shared" si="21"/>
        <v>687.7122877122878</v>
      </c>
      <c r="AK20" s="5">
        <v>51.46</v>
      </c>
      <c r="AL20" s="5">
        <f t="shared" si="22"/>
        <v>51.46</v>
      </c>
      <c r="AM20" s="5">
        <f t="shared" si="23"/>
        <v>636.0279828993392</v>
      </c>
      <c r="AN20" s="5">
        <v>49.45</v>
      </c>
      <c r="AO20" s="5">
        <f t="shared" si="24"/>
        <v>49.45</v>
      </c>
      <c r="AP20" s="5">
        <f t="shared" si="25"/>
        <v>703.3367037411526</v>
      </c>
      <c r="AQ20" s="5">
        <v>45.71</v>
      </c>
      <c r="AR20" s="5">
        <f t="shared" si="26"/>
        <v>45.71</v>
      </c>
      <c r="AS20" s="5">
        <f t="shared" si="27"/>
        <v>904.6160577554145</v>
      </c>
      <c r="AT20" s="5">
        <v>49.6</v>
      </c>
      <c r="AU20" s="5">
        <f t="shared" si="28"/>
        <v>49.6</v>
      </c>
      <c r="AV20" s="5">
        <f t="shared" si="29"/>
        <v>947.3790322580645</v>
      </c>
      <c r="AW20" s="5">
        <v>51.06</v>
      </c>
      <c r="AX20" s="5">
        <f t="shared" si="30"/>
        <v>51.06</v>
      </c>
      <c r="AY20" s="5">
        <f t="shared" si="31"/>
        <v>908.7348217783</v>
      </c>
      <c r="AZ20" s="5">
        <v>49.66</v>
      </c>
      <c r="BA20" s="5">
        <f t="shared" si="32"/>
        <v>49.66</v>
      </c>
      <c r="BB20" s="5">
        <f t="shared" si="33"/>
        <v>886.4277084172373</v>
      </c>
      <c r="BC20" s="5">
        <v>55.73</v>
      </c>
      <c r="BD20" s="5">
        <f t="shared" si="34"/>
        <v>55.73</v>
      </c>
      <c r="BE20" s="5">
        <f t="shared" si="35"/>
        <v>669.2984030145344</v>
      </c>
      <c r="BF20" s="5">
        <v>53.05</v>
      </c>
      <c r="BG20" s="5">
        <f t="shared" si="36"/>
        <v>53.05</v>
      </c>
      <c r="BH20" s="5">
        <f t="shared" si="37"/>
        <v>796.0414703110273</v>
      </c>
      <c r="BI20" s="5">
        <v>58.4</v>
      </c>
      <c r="BJ20" s="5">
        <f t="shared" si="38"/>
        <v>58.4</v>
      </c>
      <c r="BK20" s="5">
        <f t="shared" si="39"/>
        <v>778.5958904109589</v>
      </c>
      <c r="BL20" s="5">
        <v>54.18</v>
      </c>
      <c r="BM20" s="5">
        <f t="shared" si="40"/>
        <v>54.18</v>
      </c>
      <c r="BN20" s="5">
        <f t="shared" si="41"/>
        <v>769.8412698412699</v>
      </c>
      <c r="BO20" s="5">
        <v>44.25</v>
      </c>
      <c r="BP20" s="5">
        <f t="shared" si="42"/>
        <v>44.25</v>
      </c>
      <c r="BQ20" s="5">
        <f t="shared" si="43"/>
        <v>855.593220338983</v>
      </c>
      <c r="BR20" s="5">
        <v>44.37</v>
      </c>
      <c r="BS20" s="5">
        <f t="shared" si="44"/>
        <v>44.37</v>
      </c>
      <c r="BT20" s="5">
        <f t="shared" si="45"/>
        <v>816.0919540229886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5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421875" style="0" bestFit="1" customWidth="1"/>
    <col min="3" max="4" width="17.421875" style="0" customWidth="1"/>
    <col min="5" max="27" width="9.57421875" style="0" bestFit="1" customWidth="1"/>
  </cols>
  <sheetData>
    <row r="2" ht="15">
      <c r="A2" s="1" t="s">
        <v>30</v>
      </c>
    </row>
    <row r="3" spans="2:27" ht="15">
      <c r="B3" t="s">
        <v>18</v>
      </c>
      <c r="E3">
        <v>5</v>
      </c>
      <c r="F3">
        <v>8</v>
      </c>
      <c r="G3">
        <v>11</v>
      </c>
      <c r="H3">
        <v>14</v>
      </c>
      <c r="I3">
        <v>17</v>
      </c>
      <c r="J3">
        <v>20</v>
      </c>
      <c r="K3">
        <v>23</v>
      </c>
      <c r="L3">
        <v>26</v>
      </c>
      <c r="M3">
        <v>29</v>
      </c>
      <c r="N3">
        <v>32</v>
      </c>
      <c r="O3">
        <v>35</v>
      </c>
      <c r="P3">
        <v>38</v>
      </c>
      <c r="Q3">
        <v>41</v>
      </c>
      <c r="R3">
        <v>44</v>
      </c>
      <c r="S3">
        <v>47</v>
      </c>
      <c r="T3">
        <v>50</v>
      </c>
      <c r="U3">
        <v>53</v>
      </c>
      <c r="V3">
        <v>56</v>
      </c>
      <c r="W3">
        <v>59</v>
      </c>
      <c r="X3">
        <v>62</v>
      </c>
      <c r="Y3">
        <v>65</v>
      </c>
      <c r="Z3">
        <v>68</v>
      </c>
      <c r="AA3">
        <v>71</v>
      </c>
    </row>
    <row r="4" spans="3:27" ht="15">
      <c r="C4" t="s">
        <v>22</v>
      </c>
      <c r="D4" t="s">
        <v>23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Y4">
        <v>21</v>
      </c>
      <c r="Z4">
        <v>22</v>
      </c>
      <c r="AA4">
        <v>23</v>
      </c>
    </row>
    <row r="5" spans="1:27" ht="15">
      <c r="A5" s="12">
        <f>calcs!A6</f>
        <v>1</v>
      </c>
      <c r="B5" s="1" t="str">
        <f>calcs!B6</f>
        <v>Mark Redsell </v>
      </c>
      <c r="C5" s="5">
        <f>SUM(E5:AA5)</f>
        <v>21877.92904296611</v>
      </c>
      <c r="D5" s="5">
        <f>C5-C39</f>
        <v>20253.646287745265</v>
      </c>
      <c r="E5" s="5">
        <f>VLOOKUP($B5,calcs!$B$6:$BT$20,E$3,FALSE)</f>
        <v>1000</v>
      </c>
      <c r="F5" s="5">
        <f>VLOOKUP($B5,calcs!$B$6:$BT$20,F$3,FALSE)</f>
        <v>1000</v>
      </c>
      <c r="G5" s="5">
        <f>VLOOKUP($B5,calcs!$B$6:$BT$20,G$3,FALSE)</f>
        <v>994.3546317680267</v>
      </c>
      <c r="H5" s="5">
        <f>VLOOKUP($B5,calcs!$B$6:$BT$20,H$3,FALSE)</f>
        <v>1000</v>
      </c>
      <c r="I5" s="5">
        <f>VLOOKUP($B5,calcs!$B$6:$BT$20,I$3,FALSE)</f>
        <v>1000</v>
      </c>
      <c r="J5" s="5">
        <f>VLOOKUP($B5,calcs!$B$6:$BT$20,J$3,FALSE)</f>
        <v>1000</v>
      </c>
      <c r="K5" s="5">
        <f>VLOOKUP($B5,calcs!$B$6:$BT$20,K$3,FALSE)</f>
        <v>981.5640796907522</v>
      </c>
      <c r="L5" s="5">
        <f>VLOOKUP($B5,calcs!$B$6:$BT$20,L$3,FALSE)</f>
        <v>1000</v>
      </c>
      <c r="M5" s="5">
        <f>VLOOKUP($B5,calcs!$B$6:$BT$20,M$3,FALSE)</f>
        <v>929.4397463002114</v>
      </c>
      <c r="N5" s="5">
        <f>VLOOKUP($B5,calcs!$B$6:$BT$20,N$3,FALSE)</f>
        <v>912.2668768058838</v>
      </c>
      <c r="O5" s="5">
        <f>VLOOKUP($B5,calcs!$B$6:$BT$20,O$3,FALSE)</f>
        <v>1000</v>
      </c>
      <c r="P5" s="5">
        <f>VLOOKUP($B5,calcs!$B$6:$BT$20,P$3,FALSE)</f>
        <v>1000</v>
      </c>
      <c r="Q5" s="5">
        <f>VLOOKUP($B5,calcs!$B$6:$BT$20,Q$3,FALSE)</f>
        <v>1000</v>
      </c>
      <c r="R5" s="5">
        <f>VLOOKUP($B5,calcs!$B$6:$BT$20,R$3,FALSE)</f>
        <v>893.8607868568959</v>
      </c>
      <c r="S5" s="5">
        <f>VLOOKUP($B5,calcs!$B$6:$BT$20,S$3,FALSE)</f>
        <v>1000</v>
      </c>
      <c r="T5" s="5">
        <f>VLOOKUP($B5,calcs!$B$6:$BT$20,T$3,FALSE)</f>
        <v>965.8617818484596</v>
      </c>
      <c r="U5" s="5">
        <f>VLOOKUP($B5,calcs!$B$6:$BT$20,U$3,FALSE)</f>
        <v>957.1646010002175</v>
      </c>
      <c r="V5" s="5">
        <f>VLOOKUP($B5,calcs!$B$6:$BT$20,V$3,FALSE)</f>
        <v>824.6738890117178</v>
      </c>
      <c r="W5" s="5">
        <f>VLOOKUP($B5,calcs!$B$6:$BT$20,W$3,FALSE)</f>
        <v>919.4426300892662</v>
      </c>
      <c r="X5" s="5">
        <f>VLOOKUP($B5,calcs!$B$6:$BT$20,X$3,FALSE)</f>
        <v>953.8493811621564</v>
      </c>
      <c r="Y5" s="5">
        <f>VLOOKUP($B5,calcs!$B$6:$BT$20,Y$3,FALSE)</f>
        <v>818.0035301039419</v>
      </c>
      <c r="Z5" s="5">
        <f>VLOOKUP($B5,calcs!$B$6:$BT$20,Z$3,FALSE)</f>
        <v>921.1678832116787</v>
      </c>
      <c r="AA5" s="5">
        <f>VLOOKUP($B5,calcs!$B$6:$BT$20,AA$3,FALSE)</f>
        <v>806.2792251169005</v>
      </c>
    </row>
    <row r="6" spans="1:27" ht="15">
      <c r="A6" s="12">
        <f>calcs!A7</f>
        <v>2</v>
      </c>
      <c r="B6" s="1" t="str">
        <f>calcs!B7</f>
        <v>Ron Lampe</v>
      </c>
      <c r="C6" s="5">
        <f aca="true" t="shared" si="0" ref="C6:C19">SUM(E6:AA6)</f>
        <v>15041.805671086622</v>
      </c>
      <c r="D6" s="5">
        <f aca="true" t="shared" si="1" ref="D6:D19">C6-C40</f>
        <v>15041.805671086622</v>
      </c>
      <c r="E6" s="5">
        <f>VLOOKUP($B6,calcs!$B$6:$BT$20,E$3,FALSE)</f>
        <v>834.762979683973</v>
      </c>
      <c r="F6" s="5">
        <f>VLOOKUP($B6,calcs!$B$6:$BT$20,F$3,FALSE)</f>
        <v>964.8176682074989</v>
      </c>
      <c r="G6" s="5">
        <f>VLOOKUP($B6,calcs!$B$6:$BT$20,G$3,FALSE)</f>
        <v>946.9696969696969</v>
      </c>
      <c r="H6" s="5">
        <f>VLOOKUP($B6,calcs!$B$6:$BT$20,H$3,FALSE)</f>
        <v>717.1363916889529</v>
      </c>
      <c r="I6" s="5">
        <f>VLOOKUP($B6,calcs!$B$6:$BT$20,I$3,FALSE)</f>
        <v>849.8122653316645</v>
      </c>
      <c r="J6" s="5">
        <f>VLOOKUP($B6,calcs!$B$6:$BT$20,J$3,FALSE)</f>
        <v>984.0659340659341</v>
      </c>
      <c r="K6" s="5">
        <f>VLOOKUP($B6,calcs!$B$6:$BT$20,K$3,FALSE)</f>
        <v>788.2043935052529</v>
      </c>
      <c r="L6" s="5">
        <f>VLOOKUP($B6,calcs!$B$6:$BT$20,L$3,FALSE)</f>
        <v>754.9533135959919</v>
      </c>
      <c r="M6" s="5">
        <f>VLOOKUP($B6,calcs!$B$6:$BT$20,M$3,FALSE)</f>
        <v>0</v>
      </c>
      <c r="N6" s="5">
        <f>VLOOKUP($B6,calcs!$B$6:$BT$20,N$3,FALSE)</f>
        <v>0</v>
      </c>
      <c r="O6" s="5">
        <f>VLOOKUP($B6,calcs!$B$6:$BT$20,O$3,FALSE)</f>
        <v>0</v>
      </c>
      <c r="P6" s="5">
        <f>VLOOKUP($B6,calcs!$B$6:$BT$20,P$3,FALSE)</f>
        <v>0</v>
      </c>
      <c r="Q6" s="5">
        <f>VLOOKUP($B6,calcs!$B$6:$BT$20,Q$3,FALSE)</f>
        <v>0</v>
      </c>
      <c r="R6" s="5">
        <f>VLOOKUP($B6,calcs!$B$6:$BT$20,R$3,FALSE)</f>
        <v>817.1936758893281</v>
      </c>
      <c r="S6" s="5">
        <f>VLOOKUP($B6,calcs!$B$6:$BT$20,S$3,FALSE)</f>
        <v>993.2361023039526</v>
      </c>
      <c r="T6" s="5">
        <f>VLOOKUP($B6,calcs!$B$6:$BT$20,T$3,FALSE)</f>
        <v>699.954744305325</v>
      </c>
      <c r="U6" s="5">
        <f>VLOOKUP($B6,calcs!$B$6:$BT$20,U$3,FALSE)</f>
        <v>832.9233680227059</v>
      </c>
      <c r="V6" s="5">
        <f>VLOOKUP($B6,calcs!$B$6:$BT$20,V$3,FALSE)</f>
        <v>726.8121590023381</v>
      </c>
      <c r="W6" s="5">
        <f>VLOOKUP($B6,calcs!$B$6:$BT$20,W$3,FALSE)</f>
        <v>877.415333471847</v>
      </c>
      <c r="X6" s="5">
        <f>VLOOKUP($B6,calcs!$B$6:$BT$20,X$3,FALSE)</f>
        <v>887.7391643889106</v>
      </c>
      <c r="Y6" s="5">
        <f>VLOOKUP($B6,calcs!$B$6:$BT$20,Y$3,FALSE)</f>
        <v>659.134007585335</v>
      </c>
      <c r="Z6" s="5">
        <f>VLOOKUP($B6,calcs!$B$6:$BT$20,Z$3,FALSE)</f>
        <v>1000</v>
      </c>
      <c r="AA6" s="5">
        <f>VLOOKUP($B6,calcs!$B$6:$BT$20,AA$3,FALSE)</f>
        <v>706.6744730679156</v>
      </c>
    </row>
    <row r="7" spans="1:27" ht="15">
      <c r="A7" s="12">
        <f>calcs!A8</f>
        <v>3</v>
      </c>
      <c r="B7" s="1" t="str">
        <f>calcs!B8</f>
        <v>Graeme Mahoney </v>
      </c>
      <c r="C7" s="5">
        <f t="shared" si="0"/>
        <v>18911.230219643152</v>
      </c>
      <c r="D7" s="5">
        <f t="shared" si="1"/>
        <v>18222.911341621377</v>
      </c>
      <c r="E7" s="5">
        <f>VLOOKUP($B7,calcs!$B$6:$BT$20,E$3,FALSE)</f>
        <v>864.6247369651624</v>
      </c>
      <c r="F7" s="5">
        <f>VLOOKUP($B7,calcs!$B$6:$BT$20,F$3,FALSE)</f>
        <v>929.0306627101879</v>
      </c>
      <c r="G7" s="5">
        <f>VLOOKUP($B7,calcs!$B$6:$BT$20,G$3,FALSE)</f>
        <v>962.4937903626428</v>
      </c>
      <c r="H7" s="5">
        <f>VLOOKUP($B7,calcs!$B$6:$BT$20,H$3,FALSE)</f>
        <v>804.3377941855099</v>
      </c>
      <c r="I7" s="5">
        <f>VLOOKUP($B7,calcs!$B$6:$BT$20,I$3,FALSE)</f>
        <v>844.1074092491299</v>
      </c>
      <c r="J7" s="5">
        <f>VLOOKUP($B7,calcs!$B$6:$BT$20,J$3,FALSE)</f>
        <v>0</v>
      </c>
      <c r="K7" s="5">
        <f>VLOOKUP($B7,calcs!$B$6:$BT$20,K$3,FALSE)</f>
        <v>864.1361256544502</v>
      </c>
      <c r="L7" s="5">
        <f>VLOOKUP($B7,calcs!$B$6:$BT$20,L$3,FALSE)</f>
        <v>938.2960656665723</v>
      </c>
      <c r="M7" s="5">
        <f>VLOOKUP($B7,calcs!$B$6:$BT$20,M$3,FALSE)</f>
        <v>814.3088677934708</v>
      </c>
      <c r="N7" s="5">
        <f>VLOOKUP($B7,calcs!$B$6:$BT$20,N$3,FALSE)</f>
        <v>887.3275421563617</v>
      </c>
      <c r="O7" s="5">
        <f>VLOOKUP($B7,calcs!$B$6:$BT$20,O$3,FALSE)</f>
        <v>865.6941649899396</v>
      </c>
      <c r="P7" s="5">
        <f>VLOOKUP($B7,calcs!$B$6:$BT$20,P$3,FALSE)</f>
        <v>849.2475350285416</v>
      </c>
      <c r="Q7" s="5">
        <f>VLOOKUP($B7,calcs!$B$6:$BT$20,Q$3,FALSE)</f>
        <v>872.5539387857501</v>
      </c>
      <c r="R7" s="5">
        <f>VLOOKUP($B7,calcs!$B$6:$BT$20,R$3,FALSE)</f>
        <v>967.4777725783808</v>
      </c>
      <c r="S7" s="5">
        <f>VLOOKUP($B7,calcs!$B$6:$BT$20,S$3,FALSE)</f>
        <v>904.1754858572255</v>
      </c>
      <c r="T7" s="5">
        <f>VLOOKUP($B7,calcs!$B$6:$BT$20,T$3,FALSE)</f>
        <v>1000</v>
      </c>
      <c r="U7" s="5">
        <f>VLOOKUP($B7,calcs!$B$6:$BT$20,U$3,FALSE)</f>
        <v>927.9089376053964</v>
      </c>
      <c r="V7" s="5">
        <f>VLOOKUP($B7,calcs!$B$6:$BT$20,V$3,FALSE)</f>
        <v>688.3188780217752</v>
      </c>
      <c r="W7" s="5">
        <f>VLOOKUP($B7,calcs!$B$6:$BT$20,W$3,FALSE)</f>
        <v>795.1421577857277</v>
      </c>
      <c r="X7" s="5">
        <f>VLOOKUP($B7,calcs!$B$6:$BT$20,X$3,FALSE)</f>
        <v>728.5691395609678</v>
      </c>
      <c r="Y7" s="5">
        <f>VLOOKUP($B7,calcs!$B$6:$BT$20,Y$3,FALSE)</f>
        <v>734.201725048407</v>
      </c>
      <c r="Z7" s="5">
        <f>VLOOKUP($B7,calcs!$B$6:$BT$20,Z$3,FALSE)</f>
        <v>765.157639450283</v>
      </c>
      <c r="AA7" s="5">
        <f>VLOOKUP($B7,calcs!$B$6:$BT$20,AA$3,FALSE)</f>
        <v>904.119850187266</v>
      </c>
    </row>
    <row r="8" spans="1:27" ht="15">
      <c r="A8" s="12">
        <f>calcs!A9</f>
        <v>4</v>
      </c>
      <c r="B8" s="1" t="str">
        <f>calcs!B9</f>
        <v>Tony Livingstone </v>
      </c>
      <c r="C8" s="5">
        <f t="shared" si="0"/>
        <v>19385.389895043623</v>
      </c>
      <c r="D8" s="5">
        <f t="shared" si="1"/>
        <v>17997.848138872963</v>
      </c>
      <c r="E8" s="5">
        <f>VLOOKUP($B8,calcs!$B$6:$BT$20,E$3,FALSE)</f>
        <v>909.7170971709717</v>
      </c>
      <c r="F8" s="5">
        <f>VLOOKUP($B8,calcs!$B$6:$BT$20,F$3,FALSE)</f>
        <v>952.5862068965519</v>
      </c>
      <c r="G8" s="5">
        <f>VLOOKUP($B8,calcs!$B$6:$BT$20,G$3,FALSE)</f>
        <v>1000</v>
      </c>
      <c r="H8" s="5">
        <f>VLOOKUP($B8,calcs!$B$6:$BT$20,H$3,FALSE)</f>
        <v>844.6813666101284</v>
      </c>
      <c r="I8" s="5">
        <f>VLOOKUP($B8,calcs!$B$6:$BT$20,I$3,FALSE)</f>
        <v>861.4564831261102</v>
      </c>
      <c r="J8" s="5">
        <f>VLOOKUP($B8,calcs!$B$6:$BT$20,J$3,FALSE)</f>
        <v>874.9389350268686</v>
      </c>
      <c r="K8" s="5">
        <f>VLOOKUP($B8,calcs!$B$6:$BT$20,K$3,FALSE)</f>
        <v>841.2334352701324</v>
      </c>
      <c r="L8" s="5">
        <f>VLOOKUP($B8,calcs!$B$6:$BT$20,L$3,FALSE)</f>
        <v>798.6027463261864</v>
      </c>
      <c r="M8" s="5">
        <f>VLOOKUP($B8,calcs!$B$6:$BT$20,M$3,FALSE)</f>
        <v>899.0286298568508</v>
      </c>
      <c r="N8" s="5">
        <f>VLOOKUP($B8,calcs!$B$6:$BT$20,N$3,FALSE)</f>
        <v>859.4407324919574</v>
      </c>
      <c r="O8" s="5">
        <f>VLOOKUP($B8,calcs!$B$6:$BT$20,O$3,FALSE)</f>
        <v>838.285435947394</v>
      </c>
      <c r="P8" s="5">
        <f>VLOOKUP($B8,calcs!$B$6:$BT$20,P$3,FALSE)</f>
        <v>801.8128368446838</v>
      </c>
      <c r="Q8" s="5">
        <f>VLOOKUP($B8,calcs!$B$6:$BT$20,Q$3,FALSE)</f>
        <v>872.7728983688833</v>
      </c>
      <c r="R8" s="5">
        <f>VLOOKUP($B8,calcs!$B$6:$BT$20,R$3,FALSE)</f>
        <v>826.1738261738263</v>
      </c>
      <c r="S8" s="5">
        <f>VLOOKUP($B8,calcs!$B$6:$BT$20,S$3,FALSE)</f>
        <v>900.364054416555</v>
      </c>
      <c r="T8" s="5">
        <f>VLOOKUP($B8,calcs!$B$6:$BT$20,T$3,FALSE)</f>
        <v>687.2037914691944</v>
      </c>
      <c r="U8" s="5">
        <f>VLOOKUP($B8,calcs!$B$6:$BT$20,U$3,FALSE)</f>
        <v>849.1512345679012</v>
      </c>
      <c r="V8" s="5">
        <f>VLOOKUP($B8,calcs!$B$6:$BT$20,V$3,FALSE)</f>
        <v>700.3379647014644</v>
      </c>
      <c r="W8" s="5">
        <f>VLOOKUP($B8,calcs!$B$6:$BT$20,W$3,FALSE)</f>
        <v>859.5562792591084</v>
      </c>
      <c r="X8" s="5">
        <f>VLOOKUP($B8,calcs!$B$6:$BT$20,X$3,FALSE)</f>
        <v>811.0952550838388</v>
      </c>
      <c r="Y8" s="5">
        <f>VLOOKUP($B8,calcs!$B$6:$BT$20,Y$3,FALSE)</f>
        <v>832.7011379516869</v>
      </c>
      <c r="Z8" s="5">
        <f>VLOOKUP($B8,calcs!$B$6:$BT$20,Z$3,FALSE)</f>
        <v>731.4528593508502</v>
      </c>
      <c r="AA8" s="5">
        <f>VLOOKUP($B8,calcs!$B$6:$BT$20,AA$3,FALSE)</f>
        <v>832.7966881324747</v>
      </c>
    </row>
    <row r="9" spans="1:27" ht="15">
      <c r="A9" s="12">
        <f>calcs!A10</f>
        <v>5</v>
      </c>
      <c r="B9" s="1" t="str">
        <f>calcs!B10</f>
        <v>George Young </v>
      </c>
      <c r="C9" s="5">
        <f t="shared" si="0"/>
        <v>19155.002369001017</v>
      </c>
      <c r="D9" s="5">
        <f t="shared" si="1"/>
        <v>17794.703572121998</v>
      </c>
      <c r="E9" s="5">
        <f>VLOOKUP($B9,calcs!$B$6:$BT$20,E$3,FALSE)</f>
        <v>819.047619047619</v>
      </c>
      <c r="F9" s="5">
        <f>VLOOKUP($B9,calcs!$B$6:$BT$20,F$3,FALSE)</f>
        <v>781.8938605619147</v>
      </c>
      <c r="G9" s="5">
        <f>VLOOKUP($B9,calcs!$B$6:$BT$20,G$3,FALSE)</f>
        <v>949.9877420936505</v>
      </c>
      <c r="H9" s="5">
        <f>VLOOKUP($B9,calcs!$B$6:$BT$20,H$3,FALSE)</f>
        <v>839.1911410688493</v>
      </c>
      <c r="I9" s="5">
        <f>VLOOKUP($B9,calcs!$B$6:$BT$20,I$3,FALSE)</f>
        <v>812.5897558640498</v>
      </c>
      <c r="J9" s="5">
        <f>VLOOKUP($B9,calcs!$B$6:$BT$20,J$3,FALSE)</f>
        <v>844.0150801131009</v>
      </c>
      <c r="K9" s="5">
        <f>VLOOKUP($B9,calcs!$B$6:$BT$20,K$3,FALSE)</f>
        <v>864.1361256544502</v>
      </c>
      <c r="L9" s="5">
        <f>VLOOKUP($B9,calcs!$B$6:$BT$20,L$3,FALSE)</f>
        <v>852.6234567901234</v>
      </c>
      <c r="M9" s="5">
        <f>VLOOKUP($B9,calcs!$B$6:$BT$20,M$3,FALSE)</f>
        <v>867.9664363277394</v>
      </c>
      <c r="N9" s="5">
        <f>VLOOKUP($B9,calcs!$B$6:$BT$20,N$3,FALSE)</f>
        <v>820.6521739130434</v>
      </c>
      <c r="O9" s="5">
        <f>VLOOKUP($B9,calcs!$B$6:$BT$20,O$3,FALSE)</f>
        <v>729.0828214361364</v>
      </c>
      <c r="P9" s="5">
        <f>VLOOKUP($B9,calcs!$B$6:$BT$20,P$3,FALSE)</f>
        <v>737.3282270781707</v>
      </c>
      <c r="Q9" s="5">
        <f>VLOOKUP($B9,calcs!$B$6:$BT$20,Q$3,FALSE)</f>
        <v>913.5802469135803</v>
      </c>
      <c r="R9" s="5">
        <f>VLOOKUP($B9,calcs!$B$6:$BT$20,R$3,FALSE)</f>
        <v>911.7971334068358</v>
      </c>
      <c r="S9" s="5">
        <f>VLOOKUP($B9,calcs!$B$6:$BT$20,S$3,FALSE)</f>
        <v>836.1209964412811</v>
      </c>
      <c r="T9" s="5">
        <f>VLOOKUP($B9,calcs!$B$6:$BT$20,T$3,FALSE)</f>
        <v>700.588857013438</v>
      </c>
      <c r="U9" s="5">
        <f>VLOOKUP($B9,calcs!$B$6:$BT$20,U$3,FALSE)</f>
        <v>791.8690411944594</v>
      </c>
      <c r="V9" s="5">
        <f>VLOOKUP($B9,calcs!$B$6:$BT$20,V$3,FALSE)</f>
        <v>659.7099398655818</v>
      </c>
      <c r="W9" s="5">
        <f>VLOOKUP($B9,calcs!$B$6:$BT$20,W$3,FALSE)</f>
        <v>978.9058878071395</v>
      </c>
      <c r="X9" s="5">
        <f>VLOOKUP($B9,calcs!$B$6:$BT$20,X$3,FALSE)</f>
        <v>825.2268602540835</v>
      </c>
      <c r="Y9" s="5">
        <f>VLOOKUP($B9,calcs!$B$6:$BT$20,Y$3,FALSE)</f>
        <v>906.5420560747665</v>
      </c>
      <c r="Z9" s="5">
        <f>VLOOKUP($B9,calcs!$B$6:$BT$20,Z$3,FALSE)</f>
        <v>819.8354265915981</v>
      </c>
      <c r="AA9" s="5">
        <f>VLOOKUP($B9,calcs!$B$6:$BT$20,AA$3,FALSE)</f>
        <v>892.3114834894037</v>
      </c>
    </row>
    <row r="10" spans="1:27" ht="15">
      <c r="A10" s="12">
        <f>calcs!A11</f>
        <v>6</v>
      </c>
      <c r="B10" s="1" t="str">
        <f>calcs!B11</f>
        <v>Peter Gunning </v>
      </c>
      <c r="C10" s="5">
        <f t="shared" si="0"/>
        <v>21156.377683432165</v>
      </c>
      <c r="D10" s="5">
        <f t="shared" si="1"/>
        <v>19682.615709425394</v>
      </c>
      <c r="E10" s="5">
        <f>VLOOKUP($B10,calcs!$B$6:$BT$20,E$3,FALSE)</f>
        <v>780.662866793329</v>
      </c>
      <c r="F10" s="5">
        <f>VLOOKUP($B10,calcs!$B$6:$BT$20,F$3,FALSE)</f>
        <v>732.3586744639376</v>
      </c>
      <c r="G10" s="5">
        <f>VLOOKUP($B10,calcs!$B$6:$BT$20,G$3,FALSE)</f>
        <v>861.1111111111112</v>
      </c>
      <c r="H10" s="5">
        <f>VLOOKUP($B10,calcs!$B$6:$BT$20,H$3,FALSE)</f>
        <v>917.1270718232045</v>
      </c>
      <c r="I10" s="5">
        <f>VLOOKUP($B10,calcs!$B$6:$BT$20,I$3,FALSE)</f>
        <v>868.7308085977484</v>
      </c>
      <c r="J10" s="5">
        <f>VLOOKUP($B10,calcs!$B$6:$BT$20,J$3,FALSE)</f>
        <v>929.6651959512068</v>
      </c>
      <c r="K10" s="5">
        <f>VLOOKUP($B10,calcs!$B$6:$BT$20,K$3,FALSE)</f>
        <v>1000</v>
      </c>
      <c r="L10" s="5">
        <f>VLOOKUP($B10,calcs!$B$6:$BT$20,L$3,FALSE)</f>
        <v>942.8327645051196</v>
      </c>
      <c r="M10" s="5">
        <f>VLOOKUP($B10,calcs!$B$6:$BT$20,M$3,FALSE)</f>
        <v>1000</v>
      </c>
      <c r="N10" s="5">
        <f>VLOOKUP($B10,calcs!$B$6:$BT$20,N$3,FALSE)</f>
        <v>1000</v>
      </c>
      <c r="O10" s="5">
        <f>VLOOKUP($B10,calcs!$B$6:$BT$20,O$3,FALSE)</f>
        <v>972.041796102796</v>
      </c>
      <c r="P10" s="5">
        <f>VLOOKUP($B10,calcs!$B$6:$BT$20,P$3,FALSE)</f>
        <v>929.8295454545453</v>
      </c>
      <c r="Q10" s="5">
        <f>VLOOKUP($B10,calcs!$B$6:$BT$20,Q$3,FALSE)</f>
        <v>991.4481185860891</v>
      </c>
      <c r="R10" s="5">
        <f>VLOOKUP($B10,calcs!$B$6:$BT$20,R$3,FALSE)</f>
        <v>906.7982456140351</v>
      </c>
      <c r="S10" s="5">
        <f>VLOOKUP($B10,calcs!$B$6:$BT$20,S$3,FALSE)</f>
        <v>880.2922442862496</v>
      </c>
      <c r="T10" s="5">
        <f>VLOOKUP($B10,calcs!$B$6:$BT$20,T$3,FALSE)</f>
        <v>903.7787300350602</v>
      </c>
      <c r="U10" s="5">
        <f>VLOOKUP($B10,calcs!$B$6:$BT$20,U$3,FALSE)</f>
        <v>1000</v>
      </c>
      <c r="V10" s="5">
        <f>VLOOKUP($B10,calcs!$B$6:$BT$20,V$3,FALSE)</f>
        <v>741.4032995428344</v>
      </c>
      <c r="W10" s="5">
        <f>VLOOKUP($B10,calcs!$B$6:$BT$20,W$3,FALSE)</f>
        <v>1000</v>
      </c>
      <c r="X10" s="5">
        <f>VLOOKUP($B10,calcs!$B$6:$BT$20,X$3,FALSE)</f>
        <v>933.6755646817247</v>
      </c>
      <c r="Y10" s="5">
        <f>VLOOKUP($B10,calcs!$B$6:$BT$20,Y$3,FALSE)</f>
        <v>1000</v>
      </c>
      <c r="Z10" s="5">
        <f>VLOOKUP($B10,calcs!$B$6:$BT$20,Z$3,FALSE)</f>
        <v>865.1736745886654</v>
      </c>
      <c r="AA10" s="5">
        <f>VLOOKUP($B10,calcs!$B$6:$BT$20,AA$3,FALSE)</f>
        <v>999.4479712945075</v>
      </c>
    </row>
    <row r="11" spans="1:27" ht="15">
      <c r="A11" s="12">
        <f>calcs!A12</f>
        <v>7</v>
      </c>
      <c r="B11" s="1" t="str">
        <f>calcs!B12</f>
        <v>Rich Bago </v>
      </c>
      <c r="C11" s="5">
        <f t="shared" si="0"/>
        <v>20560.72883864402</v>
      </c>
      <c r="D11" s="5">
        <f t="shared" si="1"/>
        <v>19140.001025533176</v>
      </c>
      <c r="E11" s="5">
        <f>VLOOKUP($B11,calcs!$B$6:$BT$20,E$3,FALSE)</f>
        <v>944.3309499489275</v>
      </c>
      <c r="F11" s="5">
        <f>VLOOKUP($B11,calcs!$B$6:$BT$20,F$3,FALSE)</f>
        <v>950.8985067071628</v>
      </c>
      <c r="G11" s="5">
        <f>VLOOKUP($B11,calcs!$B$6:$BT$20,G$3,FALSE)</f>
        <v>984.7522236340534</v>
      </c>
      <c r="H11" s="5">
        <f>VLOOKUP($B11,calcs!$B$6:$BT$20,H$3,FALSE)</f>
        <v>955.3302274595778</v>
      </c>
      <c r="I11" s="5">
        <f>VLOOKUP($B11,calcs!$B$6:$BT$20,I$3,FALSE)</f>
        <v>818.2694625210895</v>
      </c>
      <c r="J11" s="5">
        <f>VLOOKUP($B11,calcs!$B$6:$BT$20,J$3,FALSE)</f>
        <v>856.1185468451242</v>
      </c>
      <c r="K11" s="5">
        <f>VLOOKUP($B11,calcs!$B$6:$BT$20,K$3,FALSE)</f>
        <v>806.3019052271617</v>
      </c>
      <c r="L11" s="5">
        <f>VLOOKUP($B11,calcs!$B$6:$BT$20,L$3,FALSE)</f>
        <v>877.4483853890946</v>
      </c>
      <c r="M11" s="5">
        <f>VLOOKUP($B11,calcs!$B$6:$BT$20,M$3,FALSE)</f>
        <v>939.3696581196582</v>
      </c>
      <c r="N11" s="5">
        <f>VLOOKUP($B11,calcs!$B$6:$BT$20,N$3,FALSE)</f>
        <v>854.787103125769</v>
      </c>
      <c r="O11" s="5">
        <f>VLOOKUP($B11,calcs!$B$6:$BT$20,O$3,FALSE)</f>
        <v>931.2770562770562</v>
      </c>
      <c r="P11" s="5">
        <f>VLOOKUP($B11,calcs!$B$6:$BT$20,P$3,FALSE)</f>
        <v>928.5106382978723</v>
      </c>
      <c r="Q11" s="5">
        <f>VLOOKUP($B11,calcs!$B$6:$BT$20,Q$3,FALSE)</f>
        <v>904.7866805411031</v>
      </c>
      <c r="R11" s="5">
        <f>VLOOKUP($B11,calcs!$B$6:$BT$20,R$3,FALSE)</f>
        <v>1000</v>
      </c>
      <c r="S11" s="5">
        <f>VLOOKUP($B11,calcs!$B$6:$BT$20,S$3,FALSE)</f>
        <v>974.0878938640133</v>
      </c>
      <c r="T11" s="5">
        <f>VLOOKUP($B11,calcs!$B$6:$BT$20,T$3,FALSE)</f>
        <v>929.3010214300019</v>
      </c>
      <c r="U11" s="5">
        <f>VLOOKUP($B11,calcs!$B$6:$BT$20,U$3,FALSE)</f>
        <v>674.4292937030796</v>
      </c>
      <c r="V11" s="5">
        <f>VLOOKUP($B11,calcs!$B$6:$BT$20,V$3,FALSE)</f>
        <v>746.2985194077631</v>
      </c>
      <c r="W11" s="5">
        <f>VLOOKUP($B11,calcs!$B$6:$BT$20,W$3,FALSE)</f>
        <v>847.1414242728183</v>
      </c>
      <c r="X11" s="5">
        <f>VLOOKUP($B11,calcs!$B$6:$BT$20,X$3,FALSE)</f>
        <v>1000</v>
      </c>
      <c r="Y11" s="5">
        <f>VLOOKUP($B11,calcs!$B$6:$BT$20,Y$3,FALSE)</f>
        <v>856.4681724845996</v>
      </c>
      <c r="Z11" s="5">
        <f>VLOOKUP($B11,calcs!$B$6:$BT$20,Z$3,FALSE)</f>
        <v>978.2945736434108</v>
      </c>
      <c r="AA11" s="5">
        <f>VLOOKUP($B11,calcs!$B$6:$BT$20,AA$3,FALSE)</f>
        <v>802.5265957446809</v>
      </c>
    </row>
    <row r="12" spans="1:27" ht="15">
      <c r="A12" s="12">
        <f>calcs!A13</f>
        <v>8</v>
      </c>
      <c r="B12" s="1" t="str">
        <f>calcs!B13</f>
        <v>Jon Edison </v>
      </c>
      <c r="C12" s="5">
        <f t="shared" si="0"/>
        <v>17108.218889421</v>
      </c>
      <c r="D12" s="5">
        <f t="shared" si="1"/>
        <v>16455.080361282475</v>
      </c>
      <c r="E12" s="5">
        <f>VLOOKUP($B12,calcs!$B$6:$BT$20,E$3,FALSE)</f>
        <v>741.3793103448276</v>
      </c>
      <c r="F12" s="5">
        <f>VLOOKUP($B12,calcs!$B$6:$BT$20,F$3,FALSE)</f>
        <v>839.7407241841752</v>
      </c>
      <c r="G12" s="5">
        <f>VLOOKUP($B12,calcs!$B$6:$BT$20,G$3,FALSE)</f>
        <v>844.0426922239163</v>
      </c>
      <c r="H12" s="5">
        <f>VLOOKUP($B12,calcs!$B$6:$BT$20,H$3,FALSE)</f>
        <v>0</v>
      </c>
      <c r="I12" s="5">
        <f>VLOOKUP($B12,calcs!$B$6:$BT$20,I$3,FALSE)</f>
        <v>776.1774119798811</v>
      </c>
      <c r="J12" s="5">
        <f>VLOOKUP($B12,calcs!$B$6:$BT$20,J$3,FALSE)</f>
        <v>762.9392971246007</v>
      </c>
      <c r="K12" s="5">
        <f>VLOOKUP($B12,calcs!$B$6:$BT$20,K$3,FALSE)</f>
        <v>727.2526988323419</v>
      </c>
      <c r="L12" s="5">
        <f>VLOOKUP($B12,calcs!$B$6:$BT$20,L$3,FALSE)</f>
        <v>772.1872816212439</v>
      </c>
      <c r="M12" s="5">
        <f>VLOOKUP($B12,calcs!$B$6:$BT$20,M$3,FALSE)</f>
        <v>767.2338568935427</v>
      </c>
      <c r="N12" s="5">
        <f>VLOOKUP($B12,calcs!$B$6:$BT$20,N$3,FALSE)</f>
        <v>777.1313492951442</v>
      </c>
      <c r="O12" s="5">
        <f>VLOOKUP($B12,calcs!$B$6:$BT$20,O$3,FALSE)</f>
        <v>868.7531549722364</v>
      </c>
      <c r="P12" s="5">
        <f>VLOOKUP($B12,calcs!$B$6:$BT$20,P$3,FALSE)</f>
        <v>783.9520958083832</v>
      </c>
      <c r="Q12" s="5">
        <f>VLOOKUP($B12,calcs!$B$6:$BT$20,Q$3,FALSE)</f>
        <v>731.5944467816577</v>
      </c>
      <c r="R12" s="5">
        <f>VLOOKUP($B12,calcs!$B$6:$BT$20,R$3,FALSE)</f>
        <v>764.8908620051794</v>
      </c>
      <c r="S12" s="5">
        <f>VLOOKUP($B12,calcs!$B$6:$BT$20,S$3,FALSE)</f>
        <v>898.1269113149848</v>
      </c>
      <c r="T12" s="5">
        <f>VLOOKUP($B12,calcs!$B$6:$BT$20,T$3,FALSE)</f>
        <v>894.8891031822565</v>
      </c>
      <c r="U12" s="5">
        <f>VLOOKUP($B12,calcs!$B$6:$BT$20,U$3,FALSE)</f>
        <v>720.5761990505811</v>
      </c>
      <c r="V12" s="5">
        <f>VLOOKUP($B12,calcs!$B$6:$BT$20,V$3,FALSE)</f>
        <v>690.3572089579862</v>
      </c>
      <c r="W12" s="5">
        <f>VLOOKUP($B12,calcs!$B$6:$BT$20,W$3,FALSE)</f>
        <v>770.7610877897426</v>
      </c>
      <c r="X12" s="5">
        <f>VLOOKUP($B12,calcs!$B$6:$BT$20,X$3,FALSE)</f>
        <v>789.5467963188053</v>
      </c>
      <c r="Y12" s="5">
        <f>VLOOKUP($B12,calcs!$B$6:$BT$20,Y$3,FALSE)</f>
        <v>778.4621127286301</v>
      </c>
      <c r="Z12" s="5">
        <f>VLOOKUP($B12,calcs!$B$6:$BT$20,Z$3,FALSE)</f>
        <v>755.0857598723574</v>
      </c>
      <c r="AA12" s="5">
        <f>VLOOKUP($B12,calcs!$B$6:$BT$20,AA$3,FALSE)</f>
        <v>653.1385281385282</v>
      </c>
    </row>
    <row r="13" spans="1:27" ht="15">
      <c r="A13" s="12">
        <f>calcs!A14</f>
        <v>9</v>
      </c>
      <c r="B13" s="1" t="str">
        <f>calcs!B14</f>
        <v>Ewan Maxwell </v>
      </c>
      <c r="C13" s="5">
        <f t="shared" si="0"/>
        <v>19464.26351257666</v>
      </c>
      <c r="D13" s="5">
        <f t="shared" si="1"/>
        <v>17955.396042610515</v>
      </c>
      <c r="E13" s="5">
        <f>VLOOKUP($B13,calcs!$B$6:$BT$20,E$3,FALSE)</f>
        <v>792.0325551509959</v>
      </c>
      <c r="F13" s="5">
        <f>VLOOKUP($B13,calcs!$B$6:$BT$20,F$3,FALSE)</f>
        <v>873.7209302325582</v>
      </c>
      <c r="G13" s="5">
        <f>VLOOKUP($B13,calcs!$B$6:$BT$20,G$3,FALSE)</f>
        <v>853.52422907489</v>
      </c>
      <c r="H13" s="5">
        <f>VLOOKUP($B13,calcs!$B$6:$BT$20,H$3,FALSE)</f>
        <v>800.8270158511372</v>
      </c>
      <c r="I13" s="5">
        <f>VLOOKUP($B13,calcs!$B$6:$BT$20,I$3,FALSE)</f>
        <v>858.4070796460178</v>
      </c>
      <c r="J13" s="5">
        <f>VLOOKUP($B13,calcs!$B$6:$BT$20,J$3,FALSE)</f>
        <v>828.2080924855492</v>
      </c>
      <c r="K13" s="5">
        <f>VLOOKUP($B13,calcs!$B$6:$BT$20,K$3,FALSE)</f>
        <v>855.8465128338087</v>
      </c>
      <c r="L13" s="5">
        <f>VLOOKUP($B13,calcs!$B$6:$BT$20,L$3,FALSE)</f>
        <v>809.1286307053942</v>
      </c>
      <c r="M13" s="5">
        <f>VLOOKUP($B13,calcs!$B$6:$BT$20,M$3,FALSE)</f>
        <v>836.9823893384103</v>
      </c>
      <c r="N13" s="5">
        <f>VLOOKUP($B13,calcs!$B$6:$BT$20,N$3,FALSE)</f>
        <v>859.228104898565</v>
      </c>
      <c r="O13" s="5">
        <f>VLOOKUP($B13,calcs!$B$6:$BT$20,O$3,FALSE)</f>
        <v>836.4520048602674</v>
      </c>
      <c r="P13" s="5">
        <f>VLOOKUP($B13,calcs!$B$6:$BT$20,P$3,FALSE)</f>
        <v>906.6481994459833</v>
      </c>
      <c r="Q13" s="5">
        <f>VLOOKUP($B13,calcs!$B$6:$BT$20,Q$3,FALSE)</f>
        <v>973.6842105263158</v>
      </c>
      <c r="R13" s="5">
        <f>VLOOKUP($B13,calcs!$B$6:$BT$20,R$3,FALSE)</f>
        <v>813.3359559402046</v>
      </c>
      <c r="S13" s="5">
        <f>VLOOKUP($B13,calcs!$B$6:$BT$20,S$3,FALSE)</f>
        <v>857.9514332663866</v>
      </c>
      <c r="T13" s="5">
        <f>VLOOKUP($B13,calcs!$B$6:$BT$20,T$3,FALSE)</f>
        <v>985.9753506162346</v>
      </c>
      <c r="U13" s="5">
        <f>VLOOKUP($B13,calcs!$B$6:$BT$20,U$3,FALSE)</f>
        <v>742.7028851020752</v>
      </c>
      <c r="V13" s="5">
        <f>VLOOKUP($B13,calcs!$B$6:$BT$20,V$3,FALSE)</f>
        <v>800.7728638900815</v>
      </c>
      <c r="W13" s="5">
        <f>VLOOKUP($B13,calcs!$B$6:$BT$20,W$3,FALSE)</f>
        <v>931.4071460079398</v>
      </c>
      <c r="X13" s="5">
        <f>VLOOKUP($B13,calcs!$B$6:$BT$20,X$3,FALSE)</f>
        <v>866.7556233320624</v>
      </c>
      <c r="Y13" s="5">
        <f>VLOOKUP($B13,calcs!$B$6:$BT$20,Y$3,FALSE)</f>
        <v>766.1645848640705</v>
      </c>
      <c r="Z13" s="5">
        <f>VLOOKUP($B13,calcs!$B$6:$BT$20,Z$3,FALSE)</f>
        <v>770.4517704517704</v>
      </c>
      <c r="AA13" s="5">
        <f>VLOOKUP($B13,calcs!$B$6:$BT$20,AA$3,FALSE)</f>
        <v>844.0559440559441</v>
      </c>
    </row>
    <row r="14" spans="1:27" ht="15">
      <c r="A14" s="12">
        <f>calcs!A15</f>
        <v>10</v>
      </c>
      <c r="B14" s="1" t="str">
        <f>calcs!B15</f>
        <v>Andy Burgoyne </v>
      </c>
      <c r="C14" s="5">
        <f t="shared" si="0"/>
        <v>18162.08479956319</v>
      </c>
      <c r="D14" s="5">
        <f t="shared" si="1"/>
        <v>16962.68201719426</v>
      </c>
      <c r="E14" s="5">
        <f>VLOOKUP($B14,calcs!$B$6:$BT$20,E$3,FALSE)</f>
        <v>849.1389207807118</v>
      </c>
      <c r="F14" s="5">
        <f>VLOOKUP($B14,calcs!$B$6:$BT$20,F$3,FALSE)</f>
        <v>881.3042458362655</v>
      </c>
      <c r="G14" s="5">
        <f>VLOOKUP($B14,calcs!$B$6:$BT$20,G$3,FALSE)</f>
        <v>885.5118829981718</v>
      </c>
      <c r="H14" s="5">
        <f>VLOOKUP($B14,calcs!$B$6:$BT$20,H$3,FALSE)</f>
        <v>796.0721625941995</v>
      </c>
      <c r="I14" s="5">
        <f>VLOOKUP($B14,calcs!$B$6:$BT$20,I$3,FALSE)</f>
        <v>775.4682503426222</v>
      </c>
      <c r="J14" s="5">
        <f>VLOOKUP($B14,calcs!$B$6:$BT$20,J$3,FALSE)</f>
        <v>776.1646803900325</v>
      </c>
      <c r="K14" s="5">
        <f>VLOOKUP($B14,calcs!$B$6:$BT$20,K$3,FALSE)</f>
        <v>712.0362381363243</v>
      </c>
      <c r="L14" s="5">
        <f>VLOOKUP($B14,calcs!$B$6:$BT$20,L$3,FALSE)</f>
        <v>717.8432221741014</v>
      </c>
      <c r="M14" s="5">
        <f>VLOOKUP($B14,calcs!$B$6:$BT$20,M$3,FALSE)</f>
        <v>796.0615663196016</v>
      </c>
      <c r="N14" s="5">
        <f>VLOOKUP($B14,calcs!$B$6:$BT$20,N$3,FALSE)</f>
        <v>810.6909430438841</v>
      </c>
      <c r="O14" s="5">
        <f>VLOOKUP($B14,calcs!$B$6:$BT$20,O$3,FALSE)</f>
        <v>878.9581205311545</v>
      </c>
      <c r="P14" s="5">
        <f>VLOOKUP($B14,calcs!$B$6:$BT$20,P$3,FALSE)</f>
        <v>884.3555795730883</v>
      </c>
      <c r="Q14" s="5">
        <f>VLOOKUP($B14,calcs!$B$6:$BT$20,Q$3,FALSE)</f>
        <v>924.7540547726669</v>
      </c>
      <c r="R14" s="5">
        <f>VLOOKUP($B14,calcs!$B$6:$BT$20,R$3,FALSE)</f>
        <v>907.1961386573058</v>
      </c>
      <c r="S14" s="5">
        <f>VLOOKUP($B14,calcs!$B$6:$BT$20,S$3,FALSE)</f>
        <v>611.6896641499611</v>
      </c>
      <c r="T14" s="5">
        <f>VLOOKUP($B14,calcs!$B$6:$BT$20,T$3,FALSE)</f>
        <v>826.79971489665</v>
      </c>
      <c r="U14" s="5">
        <f>VLOOKUP($B14,calcs!$B$6:$BT$20,U$3,FALSE)</f>
        <v>814.8833765272121</v>
      </c>
      <c r="V14" s="5">
        <f>VLOOKUP($B14,calcs!$B$6:$BT$20,V$3,FALSE)</f>
        <v>711.5604731018694</v>
      </c>
      <c r="W14" s="5">
        <f>VLOOKUP($B14,calcs!$B$6:$BT$20,W$3,FALSE)</f>
        <v>682.1192052980133</v>
      </c>
      <c r="X14" s="5">
        <f>VLOOKUP($B14,calcs!$B$6:$BT$20,X$3,FALSE)</f>
        <v>836.6145354185833</v>
      </c>
      <c r="Y14" s="5">
        <f>VLOOKUP($B14,calcs!$B$6:$BT$20,Y$3,FALSE)</f>
        <v>587.7131182189657</v>
      </c>
      <c r="Z14" s="5">
        <f>VLOOKUP($B14,calcs!$B$6:$BT$20,Z$3,FALSE)</f>
        <v>742.4985291233575</v>
      </c>
      <c r="AA14" s="5">
        <f>VLOOKUP($B14,calcs!$B$6:$BT$20,AA$3,FALSE)</f>
        <v>752.6501766784453</v>
      </c>
    </row>
    <row r="15" spans="1:27" ht="15">
      <c r="A15" s="12">
        <f>calcs!A16</f>
        <v>11</v>
      </c>
      <c r="B15" s="1" t="str">
        <f>calcs!B16</f>
        <v>Dave Watson </v>
      </c>
      <c r="C15" s="5">
        <f t="shared" si="0"/>
        <v>18506.221913637695</v>
      </c>
      <c r="D15" s="5">
        <f t="shared" si="1"/>
        <v>17236.397430434434</v>
      </c>
      <c r="E15" s="5">
        <f>VLOOKUP($B15,calcs!$B$6:$BT$20,E$3,FALSE)</f>
        <v>862.8091460569295</v>
      </c>
      <c r="F15" s="5">
        <f>VLOOKUP($B15,calcs!$B$6:$BT$20,F$3,FALSE)</f>
        <v>757.4596774193549</v>
      </c>
      <c r="G15" s="5">
        <f>VLOOKUP($B15,calcs!$B$6:$BT$20,G$3,FALSE)</f>
        <v>899.6981657766427</v>
      </c>
      <c r="H15" s="5">
        <f>VLOOKUP($B15,calcs!$B$6:$BT$20,H$3,FALSE)</f>
        <v>880.3030303030303</v>
      </c>
      <c r="I15" s="5">
        <f>VLOOKUP($B15,calcs!$B$6:$BT$20,I$3,FALSE)</f>
        <v>830.4794520547946</v>
      </c>
      <c r="J15" s="5">
        <f>VLOOKUP($B15,calcs!$B$6:$BT$20,J$3,FALSE)</f>
        <v>829.7428769979151</v>
      </c>
      <c r="K15" s="5">
        <f>VLOOKUP($B15,calcs!$B$6:$BT$20,K$3,FALSE)</f>
        <v>720.8997597728761</v>
      </c>
      <c r="L15" s="5">
        <f>VLOOKUP($B15,calcs!$B$6:$BT$20,L$3,FALSE)</f>
        <v>783.1325301204819</v>
      </c>
      <c r="M15" s="5">
        <f>VLOOKUP($B15,calcs!$B$6:$BT$20,M$3,FALSE)</f>
        <v>742.6097972972974</v>
      </c>
      <c r="N15" s="5">
        <f>VLOOKUP($B15,calcs!$B$6:$BT$20,N$3,FALSE)</f>
        <v>730.8501683501682</v>
      </c>
      <c r="O15" s="5">
        <f>VLOOKUP($B15,calcs!$B$6:$BT$20,O$3,FALSE)</f>
        <v>798.9786443825442</v>
      </c>
      <c r="P15" s="5">
        <f>VLOOKUP($B15,calcs!$B$6:$BT$20,P$3,FALSE)</f>
        <v>709.055459272097</v>
      </c>
      <c r="Q15" s="5">
        <f>VLOOKUP($B15,calcs!$B$6:$BT$20,Q$3,FALSE)</f>
        <v>817.5834508697696</v>
      </c>
      <c r="R15" s="5">
        <f>VLOOKUP($B15,calcs!$B$6:$BT$20,R$3,FALSE)</f>
        <v>917.8690344062154</v>
      </c>
      <c r="S15" s="5">
        <f>VLOOKUP($B15,calcs!$B$6:$BT$20,S$3,FALSE)</f>
        <v>876.8426945325621</v>
      </c>
      <c r="T15" s="5">
        <f>VLOOKUP($B15,calcs!$B$6:$BT$20,T$3,FALSE)</f>
        <v>891.2792931233192</v>
      </c>
      <c r="U15" s="5">
        <f>VLOOKUP($B15,calcs!$B$6:$BT$20,U$3,FALSE)</f>
        <v>834.6605991657186</v>
      </c>
      <c r="V15" s="5">
        <f>VLOOKUP($B15,calcs!$B$6:$BT$20,V$3,FALSE)</f>
        <v>749.5980707395497</v>
      </c>
      <c r="W15" s="5">
        <f>VLOOKUP($B15,calcs!$B$6:$BT$20,W$3,FALSE)</f>
        <v>879.9749947905813</v>
      </c>
      <c r="X15" s="5">
        <f>VLOOKUP($B15,calcs!$B$6:$BT$20,X$3,FALSE)</f>
        <v>910.674944922892</v>
      </c>
      <c r="Y15" s="5">
        <f>VLOOKUP($B15,calcs!$B$6:$BT$20,Y$3,FALSE)</f>
        <v>560.7690239311644</v>
      </c>
      <c r="Z15" s="5">
        <f>VLOOKUP($B15,calcs!$B$6:$BT$20,Z$3,FALSE)</f>
        <v>784.8258706467661</v>
      </c>
      <c r="AA15" s="5">
        <f>VLOOKUP($B15,calcs!$B$6:$BT$20,AA$3,FALSE)</f>
        <v>736.1252287050214</v>
      </c>
    </row>
    <row r="16" spans="1:27" ht="15">
      <c r="A16" s="12">
        <f>calcs!A17</f>
        <v>12</v>
      </c>
      <c r="B16" s="1" t="str">
        <f>calcs!B17</f>
        <v>Brett Larrett </v>
      </c>
      <c r="C16" s="5">
        <f t="shared" si="0"/>
        <v>1485.8382174485555</v>
      </c>
      <c r="D16" s="5">
        <f t="shared" si="1"/>
        <v>1485.8382174485555</v>
      </c>
      <c r="E16" s="5">
        <f>VLOOKUP($B16,calcs!$B$6:$BT$20,E$3,FALSE)</f>
        <v>735.1888667992047</v>
      </c>
      <c r="F16" s="5">
        <f>VLOOKUP($B16,calcs!$B$6:$BT$20,F$3,FALSE)</f>
        <v>750.6493506493507</v>
      </c>
      <c r="G16" s="5">
        <f>VLOOKUP($B16,calcs!$B$6:$BT$20,G$3,FALSE)</f>
        <v>0</v>
      </c>
      <c r="H16" s="5">
        <f>VLOOKUP($B16,calcs!$B$6:$BT$20,H$3,FALSE)</f>
        <v>0</v>
      </c>
      <c r="I16" s="5">
        <f>VLOOKUP($B16,calcs!$B$6:$BT$20,I$3,FALSE)</f>
        <v>0</v>
      </c>
      <c r="J16" s="5">
        <f>VLOOKUP($B16,calcs!$B$6:$BT$20,J$3,FALSE)</f>
        <v>0</v>
      </c>
      <c r="K16" s="5">
        <f>VLOOKUP($B16,calcs!$B$6:$BT$20,K$3,FALSE)</f>
        <v>0</v>
      </c>
      <c r="L16" s="5">
        <f>VLOOKUP($B16,calcs!$B$6:$BT$20,L$3,FALSE)</f>
        <v>0</v>
      </c>
      <c r="M16" s="5">
        <f>VLOOKUP($B16,calcs!$B$6:$BT$20,M$3,FALSE)</f>
        <v>0</v>
      </c>
      <c r="N16" s="5">
        <f>VLOOKUP($B16,calcs!$B$6:$BT$20,N$3,FALSE)</f>
        <v>0</v>
      </c>
      <c r="O16" s="5">
        <f>VLOOKUP($B16,calcs!$B$6:$BT$20,O$3,FALSE)</f>
        <v>0</v>
      </c>
      <c r="P16" s="5">
        <f>VLOOKUP($B16,calcs!$B$6:$BT$20,P$3,FALSE)</f>
        <v>0</v>
      </c>
      <c r="Q16" s="5">
        <f>VLOOKUP($B16,calcs!$B$6:$BT$20,Q$3,FALSE)</f>
        <v>0</v>
      </c>
      <c r="R16" s="5">
        <f>VLOOKUP($B16,calcs!$B$6:$BT$20,R$3,FALSE)</f>
        <v>0</v>
      </c>
      <c r="S16" s="5">
        <f>VLOOKUP($B16,calcs!$B$6:$BT$20,S$3,FALSE)</f>
        <v>0</v>
      </c>
      <c r="T16" s="5">
        <f>VLOOKUP($B16,calcs!$B$6:$BT$20,T$3,FALSE)</f>
        <v>0</v>
      </c>
      <c r="U16" s="5">
        <f>VLOOKUP($B16,calcs!$B$6:$BT$20,U$3,FALSE)</f>
        <v>0</v>
      </c>
      <c r="V16" s="5">
        <f>VLOOKUP($B16,calcs!$B$6:$BT$20,V$3,FALSE)</f>
        <v>0</v>
      </c>
      <c r="W16" s="5">
        <f>VLOOKUP($B16,calcs!$B$6:$BT$20,W$3,FALSE)</f>
        <v>0</v>
      </c>
      <c r="X16" s="5">
        <f>VLOOKUP($B16,calcs!$B$6:$BT$20,X$3,FALSE)</f>
        <v>0</v>
      </c>
      <c r="Y16" s="5">
        <f>VLOOKUP($B16,calcs!$B$6:$BT$20,Y$3,FALSE)</f>
        <v>0</v>
      </c>
      <c r="Z16" s="5">
        <f>VLOOKUP($B16,calcs!$B$6:$BT$20,Z$3,FALSE)</f>
        <v>0</v>
      </c>
      <c r="AA16" s="5">
        <f>VLOOKUP($B16,calcs!$B$6:$BT$20,AA$3,FALSE)</f>
        <v>0</v>
      </c>
    </row>
    <row r="17" spans="1:27" ht="15">
      <c r="A17" s="12">
        <f>calcs!A18</f>
        <v>13</v>
      </c>
      <c r="B17" s="1" t="str">
        <f>calcs!B18</f>
        <v>Mark Treble </v>
      </c>
      <c r="C17" s="5">
        <f t="shared" si="0"/>
        <v>20359.237534625805</v>
      </c>
      <c r="D17" s="5">
        <f t="shared" si="1"/>
        <v>18890.560005342133</v>
      </c>
      <c r="E17" s="5">
        <f>VLOOKUP($B17,calcs!$B$6:$BT$20,E$3,FALSE)</f>
        <v>949.6661530559836</v>
      </c>
      <c r="F17" s="5">
        <f>VLOOKUP($B17,calcs!$B$6:$BT$20,F$3,FALSE)</f>
        <v>876.3704222066714</v>
      </c>
      <c r="G17" s="5">
        <f>VLOOKUP($B17,calcs!$B$6:$BT$20,G$3,FALSE)</f>
        <v>929.7024952015355</v>
      </c>
      <c r="H17" s="5">
        <f>VLOOKUP($B17,calcs!$B$6:$BT$20,H$3,FALSE)</f>
        <v>810.5091839107184</v>
      </c>
      <c r="I17" s="5">
        <f>VLOOKUP($B17,calcs!$B$6:$BT$20,I$3,FALSE)</f>
        <v>858.4070796460178</v>
      </c>
      <c r="J17" s="5">
        <f>VLOOKUP($B17,calcs!$B$6:$BT$20,J$3,FALSE)</f>
        <v>835.159710888319</v>
      </c>
      <c r="K17" s="5">
        <f>VLOOKUP($B17,calcs!$B$6:$BT$20,K$3,FALSE)</f>
        <v>792.1766258699303</v>
      </c>
      <c r="L17" s="5">
        <f>VLOOKUP($B17,calcs!$B$6:$BT$20,L$3,FALSE)</f>
        <v>942.296759522456</v>
      </c>
      <c r="M17" s="5">
        <f>VLOOKUP($B17,calcs!$B$6:$BT$20,M$3,FALSE)</f>
        <v>927.4789029535865</v>
      </c>
      <c r="N17" s="5">
        <f>VLOOKUP($B17,calcs!$B$6:$BT$20,N$3,FALSE)</f>
        <v>896.7208882003614</v>
      </c>
      <c r="O17" s="5">
        <f>VLOOKUP($B17,calcs!$B$6:$BT$20,O$3,FALSE)</f>
        <v>949.2553778268065</v>
      </c>
      <c r="P17" s="5">
        <f>VLOOKUP($B17,calcs!$B$6:$BT$20,P$3,FALSE)</f>
        <v>869.5536663124335</v>
      </c>
      <c r="Q17" s="5">
        <f>VLOOKUP($B17,calcs!$B$6:$BT$20,Q$3,FALSE)</f>
        <v>781.3974387778028</v>
      </c>
      <c r="R17" s="5">
        <f>VLOOKUP($B17,calcs!$B$6:$BT$20,R$3,FALSE)</f>
        <v>927.9622980251346</v>
      </c>
      <c r="S17" s="5">
        <f>VLOOKUP($B17,calcs!$B$6:$BT$20,S$3,FALSE)</f>
        <v>922.4577934825286</v>
      </c>
      <c r="T17" s="5">
        <f>VLOOKUP($B17,calcs!$B$6:$BT$20,T$3,FALSE)</f>
        <v>695.235241234642</v>
      </c>
      <c r="U17" s="5">
        <f>VLOOKUP($B17,calcs!$B$6:$BT$20,U$3,FALSE)</f>
        <v>839.1155165840642</v>
      </c>
      <c r="V17" s="5">
        <f>VLOOKUP($B17,calcs!$B$6:$BT$20,V$3,FALSE)</f>
        <v>1000</v>
      </c>
      <c r="W17" s="5">
        <f>VLOOKUP($B17,calcs!$B$6:$BT$20,W$3,FALSE)</f>
        <v>988.7614141887145</v>
      </c>
      <c r="X17" s="5">
        <f>VLOOKUP($B17,calcs!$B$6:$BT$20,X$3,FALSE)</f>
        <v>972.8284124946513</v>
      </c>
      <c r="Y17" s="5">
        <f>VLOOKUP($B17,calcs!$B$6:$BT$20,Y$3,FALSE)</f>
        <v>820.7398661944117</v>
      </c>
      <c r="Z17" s="5">
        <f>VLOOKUP($B17,calcs!$B$6:$BT$20,Z$3,FALSE)</f>
        <v>773.4422880490296</v>
      </c>
      <c r="AA17" s="5">
        <f>VLOOKUP($B17,calcs!$B$6:$BT$20,AA$3,FALSE)</f>
        <v>1000</v>
      </c>
    </row>
    <row r="18" spans="1:27" ht="15">
      <c r="A18" s="12">
        <f>calcs!A19</f>
        <v>14</v>
      </c>
      <c r="B18" s="1" t="str">
        <f>calcs!B19</f>
        <v>Paul Stubley </v>
      </c>
      <c r="C18" s="5">
        <f t="shared" si="0"/>
        <v>18429.621869132086</v>
      </c>
      <c r="D18" s="5">
        <f t="shared" si="1"/>
        <v>17199.394332697644</v>
      </c>
      <c r="E18" s="5">
        <f>VLOOKUP($B18,calcs!$B$6:$BT$20,E$3,FALSE)</f>
        <v>744.2141275910645</v>
      </c>
      <c r="F18" s="5">
        <f>VLOOKUP($B18,calcs!$B$6:$BT$20,F$3,FALSE)</f>
        <v>886.0849056603773</v>
      </c>
      <c r="G18" s="5">
        <f>VLOOKUP($B18,calcs!$B$6:$BT$20,G$3,FALSE)</f>
        <v>838.3816529640849</v>
      </c>
      <c r="H18" s="5">
        <f>VLOOKUP($B18,calcs!$B$6:$BT$20,H$3,FALSE)</f>
        <v>744.3946188340808</v>
      </c>
      <c r="I18" s="5">
        <f>VLOOKUP($B18,calcs!$B$6:$BT$20,I$3,FALSE)</f>
        <v>856.0262228946043</v>
      </c>
      <c r="J18" s="5">
        <f>VLOOKUP($B18,calcs!$B$6:$BT$20,J$3,FALSE)</f>
        <v>854.892601431981</v>
      </c>
      <c r="K18" s="5">
        <f>VLOOKUP($B18,calcs!$B$6:$BT$20,K$3,FALSE)</f>
        <v>844.2455242966751</v>
      </c>
      <c r="L18" s="5">
        <f>VLOOKUP($B18,calcs!$B$6:$BT$20,L$3,FALSE)</f>
        <v>797.0666025486894</v>
      </c>
      <c r="M18" s="5">
        <f>VLOOKUP($B18,calcs!$B$6:$BT$20,M$3,FALSE)</f>
        <v>803.1514044302353</v>
      </c>
      <c r="N18" s="5">
        <f>VLOOKUP($B18,calcs!$B$6:$BT$20,N$3,FALSE)</f>
        <v>816.6000470256288</v>
      </c>
      <c r="O18" s="5">
        <f>VLOOKUP($B18,calcs!$B$6:$BT$20,O$3,FALSE)</f>
        <v>897.9911296634491</v>
      </c>
      <c r="P18" s="5">
        <f>VLOOKUP($B18,calcs!$B$6:$BT$20,P$3,FALSE)</f>
        <v>822.9821473472465</v>
      </c>
      <c r="Q18" s="5">
        <f>VLOOKUP($B18,calcs!$B$6:$BT$20,Q$3,FALSE)</f>
        <v>946.3945578231293</v>
      </c>
      <c r="R18" s="5">
        <f>VLOOKUP($B18,calcs!$B$6:$BT$20,R$3,FALSE)</f>
        <v>861.6378412169203</v>
      </c>
      <c r="S18" s="5">
        <f>VLOOKUP($B18,calcs!$B$6:$BT$20,S$3,FALSE)</f>
        <v>743.9835338822039</v>
      </c>
      <c r="T18" s="5">
        <f>VLOOKUP($B18,calcs!$B$6:$BT$20,T$3,FALSE)</f>
        <v>933.0384073999599</v>
      </c>
      <c r="U18" s="5">
        <f>VLOOKUP($B18,calcs!$B$6:$BT$20,U$3,FALSE)</f>
        <v>866.5354330708662</v>
      </c>
      <c r="V18" s="5">
        <f>VLOOKUP($B18,calcs!$B$6:$BT$20,V$3,FALSE)</f>
        <v>572.7007523414709</v>
      </c>
      <c r="W18" s="5">
        <f>VLOOKUP($B18,calcs!$B$6:$BT$20,W$3,FALSE)</f>
        <v>771.6060661428832</v>
      </c>
      <c r="X18" s="5">
        <f>VLOOKUP($B18,calcs!$B$6:$BT$20,X$3,FALSE)</f>
        <v>722.4340641881156</v>
      </c>
      <c r="Y18" s="5">
        <f>VLOOKUP($B18,calcs!$B$6:$BT$20,Y$3,FALSE)</f>
        <v>739.4079063995747</v>
      </c>
      <c r="Z18" s="5">
        <f>VLOOKUP($B18,calcs!$B$6:$BT$20,Z$3,FALSE)</f>
        <v>708.3255378858746</v>
      </c>
      <c r="AA18" s="5">
        <f>VLOOKUP($B18,calcs!$B$6:$BT$20,AA$3,FALSE)</f>
        <v>657.5267840929725</v>
      </c>
    </row>
    <row r="19" spans="1:27" ht="15">
      <c r="A19" s="12">
        <f>calcs!A20</f>
        <v>15</v>
      </c>
      <c r="B19" s="1" t="str">
        <f>calcs!B20</f>
        <v>Mike Shellim </v>
      </c>
      <c r="C19" s="5">
        <f t="shared" si="0"/>
        <v>18399.772271369056</v>
      </c>
      <c r="D19" s="5">
        <f t="shared" si="1"/>
        <v>17094.44588545518</v>
      </c>
      <c r="E19" s="5">
        <f>VLOOKUP($B19,calcs!$B$6:$BT$20,E$3,FALSE)</f>
        <v>863.2119514472454</v>
      </c>
      <c r="F19" s="5">
        <f>VLOOKUP($B19,calcs!$B$6:$BT$20,F$3,FALSE)</f>
        <v>757.1543732365982</v>
      </c>
      <c r="G19" s="5">
        <f>VLOOKUP($B19,calcs!$B$6:$BT$20,G$3,FALSE)</f>
        <v>927.477261847774</v>
      </c>
      <c r="H19" s="5">
        <f>VLOOKUP($B19,calcs!$B$6:$BT$20,H$3,FALSE)</f>
        <v>749.0330898152127</v>
      </c>
      <c r="I19" s="5">
        <f>VLOOKUP($B19,calcs!$B$6:$BT$20,I$3,FALSE)</f>
        <v>776</v>
      </c>
      <c r="J19" s="5">
        <f>VLOOKUP($B19,calcs!$B$6:$BT$20,J$3,FALSE)</f>
        <v>750</v>
      </c>
      <c r="K19" s="5">
        <f>VLOOKUP($B19,calcs!$B$6:$BT$20,K$3,FALSE)</f>
        <v>787.2644884331027</v>
      </c>
      <c r="L19" s="5">
        <f>VLOOKUP($B19,calcs!$B$6:$BT$20,L$3,FALSE)</f>
        <v>779.2665726375176</v>
      </c>
      <c r="M19" s="5">
        <f>VLOOKUP($B19,calcs!$B$6:$BT$20,M$3,FALSE)</f>
        <v>808.3199264536889</v>
      </c>
      <c r="N19" s="5">
        <f>VLOOKUP($B19,calcs!$B$6:$BT$20,N$3,FALSE)</f>
        <v>842.3478049963619</v>
      </c>
      <c r="O19" s="5">
        <f>VLOOKUP($B19,calcs!$B$6:$BT$20,O$3,FALSE)</f>
        <v>687.7122877122878</v>
      </c>
      <c r="P19" s="5">
        <f>VLOOKUP($B19,calcs!$B$6:$BT$20,P$3,FALSE)</f>
        <v>636.0279828993392</v>
      </c>
      <c r="Q19" s="5">
        <f>VLOOKUP($B19,calcs!$B$6:$BT$20,Q$3,FALSE)</f>
        <v>703.3367037411526</v>
      </c>
      <c r="R19" s="5">
        <f>VLOOKUP($B19,calcs!$B$6:$BT$20,R$3,FALSE)</f>
        <v>904.6160577554145</v>
      </c>
      <c r="S19" s="5">
        <f>VLOOKUP($B19,calcs!$B$6:$BT$20,S$3,FALSE)</f>
        <v>947.3790322580645</v>
      </c>
      <c r="T19" s="5">
        <f>VLOOKUP($B19,calcs!$B$6:$BT$20,T$3,FALSE)</f>
        <v>908.7348217783</v>
      </c>
      <c r="U19" s="5">
        <f>VLOOKUP($B19,calcs!$B$6:$BT$20,U$3,FALSE)</f>
        <v>886.4277084172373</v>
      </c>
      <c r="V19" s="5">
        <f>VLOOKUP($B19,calcs!$B$6:$BT$20,V$3,FALSE)</f>
        <v>669.2984030145344</v>
      </c>
      <c r="W19" s="5">
        <f>VLOOKUP($B19,calcs!$B$6:$BT$20,W$3,FALSE)</f>
        <v>796.0414703110273</v>
      </c>
      <c r="X19" s="5">
        <f>VLOOKUP($B19,calcs!$B$6:$BT$20,X$3,FALSE)</f>
        <v>778.5958904109589</v>
      </c>
      <c r="Y19" s="5">
        <f>VLOOKUP($B19,calcs!$B$6:$BT$20,Y$3,FALSE)</f>
        <v>769.8412698412699</v>
      </c>
      <c r="Z19" s="5">
        <f>VLOOKUP($B19,calcs!$B$6:$BT$20,Z$3,FALSE)</f>
        <v>855.593220338983</v>
      </c>
      <c r="AA19" s="5">
        <f>VLOOKUP($B19,calcs!$B$6:$BT$20,AA$3,FALSE)</f>
        <v>816.0919540229886</v>
      </c>
    </row>
    <row r="21" ht="15">
      <c r="A21" s="1" t="s">
        <v>20</v>
      </c>
    </row>
    <row r="22" spans="1:27" ht="15">
      <c r="A22">
        <f aca="true" t="shared" si="2" ref="A22:B36">A5</f>
        <v>1</v>
      </c>
      <c r="B22" t="str">
        <f t="shared" si="2"/>
        <v>Mark Redsell </v>
      </c>
      <c r="E22">
        <f>RANK(E5,$E5:$AA5,1)</f>
        <v>14</v>
      </c>
      <c r="F22">
        <f aca="true" t="shared" si="3" ref="F22:AA22">RANK(F5,$E5:$AA5,1)</f>
        <v>14</v>
      </c>
      <c r="G22">
        <f t="shared" si="3"/>
        <v>13</v>
      </c>
      <c r="H22">
        <f t="shared" si="3"/>
        <v>14</v>
      </c>
      <c r="I22">
        <f t="shared" si="3"/>
        <v>14</v>
      </c>
      <c r="J22">
        <f t="shared" si="3"/>
        <v>14</v>
      </c>
      <c r="K22">
        <f t="shared" si="3"/>
        <v>12</v>
      </c>
      <c r="L22">
        <f t="shared" si="3"/>
        <v>14</v>
      </c>
      <c r="M22">
        <f t="shared" si="3"/>
        <v>8</v>
      </c>
      <c r="N22">
        <f t="shared" si="3"/>
        <v>5</v>
      </c>
      <c r="O22">
        <f t="shared" si="3"/>
        <v>14</v>
      </c>
      <c r="P22">
        <f t="shared" si="3"/>
        <v>14</v>
      </c>
      <c r="Q22">
        <f t="shared" si="3"/>
        <v>14</v>
      </c>
      <c r="R22">
        <f t="shared" si="3"/>
        <v>4</v>
      </c>
      <c r="S22">
        <f t="shared" si="3"/>
        <v>14</v>
      </c>
      <c r="T22">
        <f t="shared" si="3"/>
        <v>11</v>
      </c>
      <c r="U22">
        <f t="shared" si="3"/>
        <v>10</v>
      </c>
      <c r="V22">
        <f t="shared" si="3"/>
        <v>3</v>
      </c>
      <c r="W22">
        <f t="shared" si="3"/>
        <v>6</v>
      </c>
      <c r="X22">
        <f t="shared" si="3"/>
        <v>9</v>
      </c>
      <c r="Y22">
        <f t="shared" si="3"/>
        <v>2</v>
      </c>
      <c r="Z22">
        <f t="shared" si="3"/>
        <v>7</v>
      </c>
      <c r="AA22">
        <f t="shared" si="3"/>
        <v>1</v>
      </c>
    </row>
    <row r="23" spans="1:27" ht="15">
      <c r="A23">
        <f t="shared" si="2"/>
        <v>2</v>
      </c>
      <c r="B23" t="str">
        <f t="shared" si="2"/>
        <v>Ron Lampe</v>
      </c>
      <c r="E23">
        <f aca="true" t="shared" si="4" ref="E23:AA23">RANK(E6,$E6:$AA6,1)</f>
        <v>15</v>
      </c>
      <c r="F23">
        <f t="shared" si="4"/>
        <v>20</v>
      </c>
      <c r="G23">
        <f t="shared" si="4"/>
        <v>19</v>
      </c>
      <c r="H23">
        <f t="shared" si="4"/>
        <v>9</v>
      </c>
      <c r="I23">
        <f t="shared" si="4"/>
        <v>16</v>
      </c>
      <c r="J23">
        <f t="shared" si="4"/>
        <v>21</v>
      </c>
      <c r="K23">
        <f t="shared" si="4"/>
        <v>12</v>
      </c>
      <c r="L23">
        <f t="shared" si="4"/>
        <v>11</v>
      </c>
      <c r="M23">
        <f t="shared" si="4"/>
        <v>1</v>
      </c>
      <c r="N23">
        <f t="shared" si="4"/>
        <v>1</v>
      </c>
      <c r="O23">
        <f t="shared" si="4"/>
        <v>1</v>
      </c>
      <c r="P23">
        <f t="shared" si="4"/>
        <v>1</v>
      </c>
      <c r="Q23">
        <f t="shared" si="4"/>
        <v>1</v>
      </c>
      <c r="R23">
        <f t="shared" si="4"/>
        <v>13</v>
      </c>
      <c r="S23">
        <f t="shared" si="4"/>
        <v>22</v>
      </c>
      <c r="T23">
        <f t="shared" si="4"/>
        <v>7</v>
      </c>
      <c r="U23">
        <f t="shared" si="4"/>
        <v>14</v>
      </c>
      <c r="V23">
        <f t="shared" si="4"/>
        <v>10</v>
      </c>
      <c r="W23">
        <f t="shared" si="4"/>
        <v>17</v>
      </c>
      <c r="X23">
        <f t="shared" si="4"/>
        <v>18</v>
      </c>
      <c r="Y23">
        <f t="shared" si="4"/>
        <v>6</v>
      </c>
      <c r="Z23">
        <f t="shared" si="4"/>
        <v>23</v>
      </c>
      <c r="AA23">
        <f t="shared" si="4"/>
        <v>8</v>
      </c>
    </row>
    <row r="24" spans="1:27" ht="15">
      <c r="A24">
        <f t="shared" si="2"/>
        <v>3</v>
      </c>
      <c r="B24" t="str">
        <f t="shared" si="2"/>
        <v>Graeme Mahoney </v>
      </c>
      <c r="E24">
        <f aca="true" t="shared" si="5" ref="E24:AA24">RANK(E7,$E7:$AA7,1)</f>
        <v>12</v>
      </c>
      <c r="F24">
        <f t="shared" si="5"/>
        <v>19</v>
      </c>
      <c r="G24">
        <f t="shared" si="5"/>
        <v>21</v>
      </c>
      <c r="H24">
        <f t="shared" si="5"/>
        <v>7</v>
      </c>
      <c r="I24">
        <f t="shared" si="5"/>
        <v>9</v>
      </c>
      <c r="J24">
        <f t="shared" si="5"/>
        <v>1</v>
      </c>
      <c r="K24">
        <f t="shared" si="5"/>
        <v>11</v>
      </c>
      <c r="L24">
        <f t="shared" si="5"/>
        <v>20</v>
      </c>
      <c r="M24">
        <f t="shared" si="5"/>
        <v>8</v>
      </c>
      <c r="N24">
        <f t="shared" si="5"/>
        <v>15</v>
      </c>
      <c r="O24">
        <f t="shared" si="5"/>
        <v>13</v>
      </c>
      <c r="P24">
        <f t="shared" si="5"/>
        <v>10</v>
      </c>
      <c r="Q24">
        <f t="shared" si="5"/>
        <v>14</v>
      </c>
      <c r="R24">
        <f t="shared" si="5"/>
        <v>22</v>
      </c>
      <c r="S24">
        <f t="shared" si="5"/>
        <v>17</v>
      </c>
      <c r="T24">
        <f t="shared" si="5"/>
        <v>23</v>
      </c>
      <c r="U24">
        <f t="shared" si="5"/>
        <v>18</v>
      </c>
      <c r="V24">
        <f t="shared" si="5"/>
        <v>2</v>
      </c>
      <c r="W24">
        <f t="shared" si="5"/>
        <v>6</v>
      </c>
      <c r="X24">
        <f t="shared" si="5"/>
        <v>3</v>
      </c>
      <c r="Y24">
        <f t="shared" si="5"/>
        <v>4</v>
      </c>
      <c r="Z24">
        <f t="shared" si="5"/>
        <v>5</v>
      </c>
      <c r="AA24">
        <f t="shared" si="5"/>
        <v>16</v>
      </c>
    </row>
    <row r="25" spans="1:27" ht="15">
      <c r="A25">
        <f t="shared" si="2"/>
        <v>4</v>
      </c>
      <c r="B25" t="str">
        <f t="shared" si="2"/>
        <v>Tony Livingstone </v>
      </c>
      <c r="E25">
        <f aca="true" t="shared" si="6" ref="E25:AA25">RANK(E8,$E8:$AA8,1)</f>
        <v>21</v>
      </c>
      <c r="F25">
        <f t="shared" si="6"/>
        <v>22</v>
      </c>
      <c r="G25">
        <f t="shared" si="6"/>
        <v>23</v>
      </c>
      <c r="H25">
        <f t="shared" si="6"/>
        <v>12</v>
      </c>
      <c r="I25">
        <f t="shared" si="6"/>
        <v>16</v>
      </c>
      <c r="J25">
        <f t="shared" si="6"/>
        <v>18</v>
      </c>
      <c r="K25">
        <f t="shared" si="6"/>
        <v>11</v>
      </c>
      <c r="L25">
        <f t="shared" si="6"/>
        <v>4</v>
      </c>
      <c r="M25">
        <f t="shared" si="6"/>
        <v>19</v>
      </c>
      <c r="N25">
        <f t="shared" si="6"/>
        <v>14</v>
      </c>
      <c r="O25">
        <f t="shared" si="6"/>
        <v>10</v>
      </c>
      <c r="P25">
        <f t="shared" si="6"/>
        <v>5</v>
      </c>
      <c r="Q25">
        <f t="shared" si="6"/>
        <v>17</v>
      </c>
      <c r="R25">
        <f t="shared" si="6"/>
        <v>7</v>
      </c>
      <c r="S25">
        <f t="shared" si="6"/>
        <v>20</v>
      </c>
      <c r="T25">
        <f t="shared" si="6"/>
        <v>1</v>
      </c>
      <c r="U25">
        <f t="shared" si="6"/>
        <v>13</v>
      </c>
      <c r="V25">
        <f t="shared" si="6"/>
        <v>2</v>
      </c>
      <c r="W25">
        <f t="shared" si="6"/>
        <v>15</v>
      </c>
      <c r="X25">
        <f t="shared" si="6"/>
        <v>6</v>
      </c>
      <c r="Y25">
        <f t="shared" si="6"/>
        <v>8</v>
      </c>
      <c r="Z25">
        <f t="shared" si="6"/>
        <v>3</v>
      </c>
      <c r="AA25">
        <f t="shared" si="6"/>
        <v>9</v>
      </c>
    </row>
    <row r="26" spans="1:27" ht="15">
      <c r="A26">
        <f t="shared" si="2"/>
        <v>5</v>
      </c>
      <c r="B26" t="str">
        <f t="shared" si="2"/>
        <v>George Young </v>
      </c>
      <c r="E26">
        <f aca="true" t="shared" si="7" ref="E26:AA26">RANK(E9,$E9:$AA9,1)</f>
        <v>8</v>
      </c>
      <c r="F26">
        <f t="shared" si="7"/>
        <v>5</v>
      </c>
      <c r="G26">
        <f t="shared" si="7"/>
        <v>22</v>
      </c>
      <c r="H26">
        <f t="shared" si="7"/>
        <v>13</v>
      </c>
      <c r="I26">
        <f t="shared" si="7"/>
        <v>7</v>
      </c>
      <c r="J26">
        <f t="shared" si="7"/>
        <v>14</v>
      </c>
      <c r="K26">
        <f t="shared" si="7"/>
        <v>16</v>
      </c>
      <c r="L26">
        <f t="shared" si="7"/>
        <v>15</v>
      </c>
      <c r="M26">
        <f t="shared" si="7"/>
        <v>17</v>
      </c>
      <c r="N26">
        <f t="shared" si="7"/>
        <v>10</v>
      </c>
      <c r="O26">
        <f t="shared" si="7"/>
        <v>3</v>
      </c>
      <c r="P26">
        <f t="shared" si="7"/>
        <v>4</v>
      </c>
      <c r="Q26">
        <f t="shared" si="7"/>
        <v>21</v>
      </c>
      <c r="R26">
        <f t="shared" si="7"/>
        <v>20</v>
      </c>
      <c r="S26">
        <f t="shared" si="7"/>
        <v>12</v>
      </c>
      <c r="T26">
        <f t="shared" si="7"/>
        <v>2</v>
      </c>
      <c r="U26">
        <f t="shared" si="7"/>
        <v>6</v>
      </c>
      <c r="V26">
        <f t="shared" si="7"/>
        <v>1</v>
      </c>
      <c r="W26">
        <f t="shared" si="7"/>
        <v>23</v>
      </c>
      <c r="X26">
        <f t="shared" si="7"/>
        <v>11</v>
      </c>
      <c r="Y26">
        <f t="shared" si="7"/>
        <v>19</v>
      </c>
      <c r="Z26">
        <f t="shared" si="7"/>
        <v>9</v>
      </c>
      <c r="AA26">
        <f t="shared" si="7"/>
        <v>18</v>
      </c>
    </row>
    <row r="27" spans="1:27" ht="15">
      <c r="A27">
        <f t="shared" si="2"/>
        <v>6</v>
      </c>
      <c r="B27" t="str">
        <f t="shared" si="2"/>
        <v>Peter Gunning </v>
      </c>
      <c r="E27">
        <f aca="true" t="shared" si="8" ref="E27:AA27">RANK(E10,$E10:$AA10,1)</f>
        <v>3</v>
      </c>
      <c r="F27">
        <f t="shared" si="8"/>
        <v>1</v>
      </c>
      <c r="G27">
        <f t="shared" si="8"/>
        <v>4</v>
      </c>
      <c r="H27">
        <f t="shared" si="8"/>
        <v>10</v>
      </c>
      <c r="I27">
        <f t="shared" si="8"/>
        <v>6</v>
      </c>
      <c r="J27">
        <f t="shared" si="8"/>
        <v>11</v>
      </c>
      <c r="K27">
        <f t="shared" si="8"/>
        <v>18</v>
      </c>
      <c r="L27">
        <f t="shared" si="8"/>
        <v>14</v>
      </c>
      <c r="M27">
        <f t="shared" si="8"/>
        <v>18</v>
      </c>
      <c r="N27">
        <f t="shared" si="8"/>
        <v>18</v>
      </c>
      <c r="O27">
        <f t="shared" si="8"/>
        <v>15</v>
      </c>
      <c r="P27">
        <f t="shared" si="8"/>
        <v>12</v>
      </c>
      <c r="Q27">
        <f t="shared" si="8"/>
        <v>16</v>
      </c>
      <c r="R27">
        <f t="shared" si="8"/>
        <v>9</v>
      </c>
      <c r="S27">
        <f t="shared" si="8"/>
        <v>7</v>
      </c>
      <c r="T27">
        <f t="shared" si="8"/>
        <v>8</v>
      </c>
      <c r="U27">
        <f t="shared" si="8"/>
        <v>18</v>
      </c>
      <c r="V27">
        <f t="shared" si="8"/>
        <v>2</v>
      </c>
      <c r="W27">
        <f t="shared" si="8"/>
        <v>18</v>
      </c>
      <c r="X27">
        <f t="shared" si="8"/>
        <v>13</v>
      </c>
      <c r="Y27">
        <f t="shared" si="8"/>
        <v>18</v>
      </c>
      <c r="Z27">
        <f t="shared" si="8"/>
        <v>5</v>
      </c>
      <c r="AA27">
        <f t="shared" si="8"/>
        <v>17</v>
      </c>
    </row>
    <row r="28" spans="1:27" ht="15">
      <c r="A28">
        <f t="shared" si="2"/>
        <v>7</v>
      </c>
      <c r="B28" t="str">
        <f t="shared" si="2"/>
        <v>Rich Bago </v>
      </c>
      <c r="E28">
        <f aca="true" t="shared" si="9" ref="E28:AA28">RANK(E11,$E11:$AA11,1)</f>
        <v>16</v>
      </c>
      <c r="F28">
        <f t="shared" si="9"/>
        <v>17</v>
      </c>
      <c r="G28">
        <f t="shared" si="9"/>
        <v>21</v>
      </c>
      <c r="H28">
        <f t="shared" si="9"/>
        <v>18</v>
      </c>
      <c r="I28">
        <f t="shared" si="9"/>
        <v>5</v>
      </c>
      <c r="J28">
        <f t="shared" si="9"/>
        <v>8</v>
      </c>
      <c r="K28">
        <f t="shared" si="9"/>
        <v>4</v>
      </c>
      <c r="L28">
        <f t="shared" si="9"/>
        <v>10</v>
      </c>
      <c r="M28">
        <f t="shared" si="9"/>
        <v>15</v>
      </c>
      <c r="N28">
        <f t="shared" si="9"/>
        <v>7</v>
      </c>
      <c r="O28">
        <f t="shared" si="9"/>
        <v>14</v>
      </c>
      <c r="P28">
        <f t="shared" si="9"/>
        <v>12</v>
      </c>
      <c r="Q28">
        <f t="shared" si="9"/>
        <v>11</v>
      </c>
      <c r="R28">
        <f t="shared" si="9"/>
        <v>22</v>
      </c>
      <c r="S28">
        <f t="shared" si="9"/>
        <v>19</v>
      </c>
      <c r="T28">
        <f t="shared" si="9"/>
        <v>13</v>
      </c>
      <c r="U28">
        <f t="shared" si="9"/>
        <v>1</v>
      </c>
      <c r="V28">
        <f t="shared" si="9"/>
        <v>2</v>
      </c>
      <c r="W28">
        <f t="shared" si="9"/>
        <v>6</v>
      </c>
      <c r="X28">
        <f t="shared" si="9"/>
        <v>22</v>
      </c>
      <c r="Y28">
        <f t="shared" si="9"/>
        <v>9</v>
      </c>
      <c r="Z28">
        <f t="shared" si="9"/>
        <v>20</v>
      </c>
      <c r="AA28">
        <f t="shared" si="9"/>
        <v>3</v>
      </c>
    </row>
    <row r="29" spans="1:27" ht="15">
      <c r="A29">
        <f t="shared" si="2"/>
        <v>8</v>
      </c>
      <c r="B29" t="str">
        <f t="shared" si="2"/>
        <v>Jon Edison </v>
      </c>
      <c r="E29">
        <f aca="true" t="shared" si="10" ref="E29:AA29">RANK(E12,$E12:$AA12,1)</f>
        <v>7</v>
      </c>
      <c r="F29">
        <f t="shared" si="10"/>
        <v>19</v>
      </c>
      <c r="G29">
        <f t="shared" si="10"/>
        <v>20</v>
      </c>
      <c r="H29">
        <f t="shared" si="10"/>
        <v>1</v>
      </c>
      <c r="I29">
        <f t="shared" si="10"/>
        <v>14</v>
      </c>
      <c r="J29">
        <f t="shared" si="10"/>
        <v>9</v>
      </c>
      <c r="K29">
        <f t="shared" si="10"/>
        <v>5</v>
      </c>
      <c r="L29">
        <f t="shared" si="10"/>
        <v>13</v>
      </c>
      <c r="M29">
        <f t="shared" si="10"/>
        <v>11</v>
      </c>
      <c r="N29">
        <f t="shared" si="10"/>
        <v>15</v>
      </c>
      <c r="O29">
        <f t="shared" si="10"/>
        <v>21</v>
      </c>
      <c r="P29">
        <f t="shared" si="10"/>
        <v>17</v>
      </c>
      <c r="Q29">
        <f t="shared" si="10"/>
        <v>6</v>
      </c>
      <c r="R29">
        <f t="shared" si="10"/>
        <v>10</v>
      </c>
      <c r="S29">
        <f t="shared" si="10"/>
        <v>23</v>
      </c>
      <c r="T29">
        <f t="shared" si="10"/>
        <v>22</v>
      </c>
      <c r="U29">
        <f t="shared" si="10"/>
        <v>4</v>
      </c>
      <c r="V29">
        <f t="shared" si="10"/>
        <v>3</v>
      </c>
      <c r="W29">
        <f t="shared" si="10"/>
        <v>12</v>
      </c>
      <c r="X29">
        <f t="shared" si="10"/>
        <v>18</v>
      </c>
      <c r="Y29">
        <f t="shared" si="10"/>
        <v>16</v>
      </c>
      <c r="Z29">
        <f t="shared" si="10"/>
        <v>8</v>
      </c>
      <c r="AA29">
        <f t="shared" si="10"/>
        <v>2</v>
      </c>
    </row>
    <row r="30" spans="1:27" ht="15">
      <c r="A30">
        <f t="shared" si="2"/>
        <v>9</v>
      </c>
      <c r="B30" t="str">
        <f t="shared" si="2"/>
        <v>Ewan Maxwell </v>
      </c>
      <c r="E30">
        <f aca="true" t="shared" si="11" ref="E30:AA30">RANK(E13,$E13:$AA13,1)</f>
        <v>4</v>
      </c>
      <c r="F30">
        <f t="shared" si="11"/>
        <v>19</v>
      </c>
      <c r="G30">
        <f t="shared" si="11"/>
        <v>13</v>
      </c>
      <c r="H30">
        <f t="shared" si="11"/>
        <v>6</v>
      </c>
      <c r="I30">
        <f t="shared" si="11"/>
        <v>16</v>
      </c>
      <c r="J30">
        <f t="shared" si="11"/>
        <v>9</v>
      </c>
      <c r="K30">
        <f t="shared" si="11"/>
        <v>14</v>
      </c>
      <c r="L30">
        <f t="shared" si="11"/>
        <v>7</v>
      </c>
      <c r="M30">
        <f t="shared" si="11"/>
        <v>11</v>
      </c>
      <c r="N30">
        <f t="shared" si="11"/>
        <v>17</v>
      </c>
      <c r="O30">
        <f t="shared" si="11"/>
        <v>10</v>
      </c>
      <c r="P30">
        <f t="shared" si="11"/>
        <v>20</v>
      </c>
      <c r="Q30">
        <f t="shared" si="11"/>
        <v>22</v>
      </c>
      <c r="R30">
        <f t="shared" si="11"/>
        <v>8</v>
      </c>
      <c r="S30">
        <f t="shared" si="11"/>
        <v>15</v>
      </c>
      <c r="T30">
        <f t="shared" si="11"/>
        <v>23</v>
      </c>
      <c r="U30">
        <f t="shared" si="11"/>
        <v>1</v>
      </c>
      <c r="V30">
        <f t="shared" si="11"/>
        <v>5</v>
      </c>
      <c r="W30">
        <f t="shared" si="11"/>
        <v>21</v>
      </c>
      <c r="X30">
        <f t="shared" si="11"/>
        <v>18</v>
      </c>
      <c r="Y30">
        <f t="shared" si="11"/>
        <v>2</v>
      </c>
      <c r="Z30">
        <f t="shared" si="11"/>
        <v>3</v>
      </c>
      <c r="AA30">
        <f t="shared" si="11"/>
        <v>12</v>
      </c>
    </row>
    <row r="31" spans="1:27" ht="15">
      <c r="A31">
        <f t="shared" si="2"/>
        <v>10</v>
      </c>
      <c r="B31" t="str">
        <f t="shared" si="2"/>
        <v>Andy Burgoyne </v>
      </c>
      <c r="E31">
        <f aca="true" t="shared" si="12" ref="E31:AA31">RANK(E14,$E14:$AA14,1)</f>
        <v>17</v>
      </c>
      <c r="F31">
        <f t="shared" si="12"/>
        <v>19</v>
      </c>
      <c r="G31">
        <f t="shared" si="12"/>
        <v>21</v>
      </c>
      <c r="H31">
        <f t="shared" si="12"/>
        <v>12</v>
      </c>
      <c r="I31">
        <f t="shared" si="12"/>
        <v>9</v>
      </c>
      <c r="J31">
        <f t="shared" si="12"/>
        <v>10</v>
      </c>
      <c r="K31">
        <f t="shared" si="12"/>
        <v>5</v>
      </c>
      <c r="L31">
        <f t="shared" si="12"/>
        <v>6</v>
      </c>
      <c r="M31">
        <f t="shared" si="12"/>
        <v>11</v>
      </c>
      <c r="N31">
        <f t="shared" si="12"/>
        <v>13</v>
      </c>
      <c r="O31">
        <f t="shared" si="12"/>
        <v>18</v>
      </c>
      <c r="P31">
        <f t="shared" si="12"/>
        <v>20</v>
      </c>
      <c r="Q31">
        <f t="shared" si="12"/>
        <v>23</v>
      </c>
      <c r="R31">
        <f t="shared" si="12"/>
        <v>22</v>
      </c>
      <c r="S31">
        <f t="shared" si="12"/>
        <v>2</v>
      </c>
      <c r="T31">
        <f t="shared" si="12"/>
        <v>15</v>
      </c>
      <c r="U31">
        <f t="shared" si="12"/>
        <v>14</v>
      </c>
      <c r="V31">
        <f t="shared" si="12"/>
        <v>4</v>
      </c>
      <c r="W31">
        <f t="shared" si="12"/>
        <v>3</v>
      </c>
      <c r="X31">
        <f t="shared" si="12"/>
        <v>16</v>
      </c>
      <c r="Y31">
        <f t="shared" si="12"/>
        <v>1</v>
      </c>
      <c r="Z31">
        <f t="shared" si="12"/>
        <v>7</v>
      </c>
      <c r="AA31">
        <f t="shared" si="12"/>
        <v>8</v>
      </c>
    </row>
    <row r="32" spans="1:27" ht="15">
      <c r="A32">
        <f t="shared" si="2"/>
        <v>11</v>
      </c>
      <c r="B32" t="str">
        <f t="shared" si="2"/>
        <v>Dave Watson </v>
      </c>
      <c r="E32">
        <f aca="true" t="shared" si="13" ref="E32:AA32">RANK(E15,$E15:$AA15,1)</f>
        <v>16</v>
      </c>
      <c r="F32">
        <f t="shared" si="13"/>
        <v>8</v>
      </c>
      <c r="G32">
        <f t="shared" si="13"/>
        <v>21</v>
      </c>
      <c r="H32">
        <f t="shared" si="13"/>
        <v>19</v>
      </c>
      <c r="I32">
        <f t="shared" si="13"/>
        <v>14</v>
      </c>
      <c r="J32">
        <f t="shared" si="13"/>
        <v>13</v>
      </c>
      <c r="K32">
        <f t="shared" si="13"/>
        <v>3</v>
      </c>
      <c r="L32">
        <f t="shared" si="13"/>
        <v>9</v>
      </c>
      <c r="M32">
        <f t="shared" si="13"/>
        <v>6</v>
      </c>
      <c r="N32">
        <f t="shared" si="13"/>
        <v>4</v>
      </c>
      <c r="O32">
        <f t="shared" si="13"/>
        <v>11</v>
      </c>
      <c r="P32">
        <f t="shared" si="13"/>
        <v>2</v>
      </c>
      <c r="Q32">
        <f t="shared" si="13"/>
        <v>12</v>
      </c>
      <c r="R32">
        <f t="shared" si="13"/>
        <v>23</v>
      </c>
      <c r="S32">
        <f t="shared" si="13"/>
        <v>17</v>
      </c>
      <c r="T32">
        <f t="shared" si="13"/>
        <v>20</v>
      </c>
      <c r="U32">
        <f t="shared" si="13"/>
        <v>15</v>
      </c>
      <c r="V32">
        <f t="shared" si="13"/>
        <v>7</v>
      </c>
      <c r="W32">
        <f t="shared" si="13"/>
        <v>18</v>
      </c>
      <c r="X32">
        <f t="shared" si="13"/>
        <v>22</v>
      </c>
      <c r="Y32">
        <f t="shared" si="13"/>
        <v>1</v>
      </c>
      <c r="Z32">
        <f t="shared" si="13"/>
        <v>10</v>
      </c>
      <c r="AA32">
        <f t="shared" si="13"/>
        <v>5</v>
      </c>
    </row>
    <row r="33" spans="1:27" ht="15">
      <c r="A33">
        <f t="shared" si="2"/>
        <v>12</v>
      </c>
      <c r="B33" t="str">
        <f t="shared" si="2"/>
        <v>Brett Larrett </v>
      </c>
      <c r="E33">
        <f aca="true" t="shared" si="14" ref="E33:AA33">RANK(E16,$E16:$AA16,1)</f>
        <v>22</v>
      </c>
      <c r="F33">
        <f t="shared" si="14"/>
        <v>23</v>
      </c>
      <c r="G33">
        <f t="shared" si="14"/>
        <v>1</v>
      </c>
      <c r="H33">
        <f t="shared" si="14"/>
        <v>1</v>
      </c>
      <c r="I33">
        <f t="shared" si="14"/>
        <v>1</v>
      </c>
      <c r="J33">
        <f t="shared" si="14"/>
        <v>1</v>
      </c>
      <c r="K33">
        <f t="shared" si="14"/>
        <v>1</v>
      </c>
      <c r="L33">
        <f t="shared" si="14"/>
        <v>1</v>
      </c>
      <c r="M33">
        <f t="shared" si="14"/>
        <v>1</v>
      </c>
      <c r="N33">
        <f t="shared" si="14"/>
        <v>1</v>
      </c>
      <c r="O33">
        <f t="shared" si="14"/>
        <v>1</v>
      </c>
      <c r="P33">
        <f t="shared" si="14"/>
        <v>1</v>
      </c>
      <c r="Q33">
        <f t="shared" si="14"/>
        <v>1</v>
      </c>
      <c r="R33">
        <f t="shared" si="14"/>
        <v>1</v>
      </c>
      <c r="S33">
        <f t="shared" si="14"/>
        <v>1</v>
      </c>
      <c r="T33">
        <f t="shared" si="14"/>
        <v>1</v>
      </c>
      <c r="U33">
        <f t="shared" si="14"/>
        <v>1</v>
      </c>
      <c r="V33">
        <f t="shared" si="14"/>
        <v>1</v>
      </c>
      <c r="W33">
        <f t="shared" si="14"/>
        <v>1</v>
      </c>
      <c r="X33">
        <f t="shared" si="14"/>
        <v>1</v>
      </c>
      <c r="Y33">
        <f t="shared" si="14"/>
        <v>1</v>
      </c>
      <c r="Z33">
        <f t="shared" si="14"/>
        <v>1</v>
      </c>
      <c r="AA33">
        <f t="shared" si="14"/>
        <v>1</v>
      </c>
    </row>
    <row r="34" spans="1:27" ht="15">
      <c r="A34">
        <f t="shared" si="2"/>
        <v>13</v>
      </c>
      <c r="B34" t="str">
        <f t="shared" si="2"/>
        <v>Mark Treble </v>
      </c>
      <c r="E34">
        <f aca="true" t="shared" si="15" ref="E34:AA34">RANK(E17,$E17:$AA17,1)</f>
        <v>19</v>
      </c>
      <c r="F34">
        <f t="shared" si="15"/>
        <v>11</v>
      </c>
      <c r="G34">
        <f t="shared" si="15"/>
        <v>16</v>
      </c>
      <c r="H34">
        <f t="shared" si="15"/>
        <v>5</v>
      </c>
      <c r="I34">
        <f t="shared" si="15"/>
        <v>9</v>
      </c>
      <c r="J34">
        <f t="shared" si="15"/>
        <v>7</v>
      </c>
      <c r="K34">
        <f t="shared" si="15"/>
        <v>4</v>
      </c>
      <c r="L34">
        <f t="shared" si="15"/>
        <v>17</v>
      </c>
      <c r="M34">
        <f t="shared" si="15"/>
        <v>14</v>
      </c>
      <c r="N34">
        <f t="shared" si="15"/>
        <v>12</v>
      </c>
      <c r="O34">
        <f t="shared" si="15"/>
        <v>18</v>
      </c>
      <c r="P34">
        <f t="shared" si="15"/>
        <v>10</v>
      </c>
      <c r="Q34">
        <f t="shared" si="15"/>
        <v>3</v>
      </c>
      <c r="R34">
        <f t="shared" si="15"/>
        <v>15</v>
      </c>
      <c r="S34">
        <f t="shared" si="15"/>
        <v>13</v>
      </c>
      <c r="T34">
        <f t="shared" si="15"/>
        <v>1</v>
      </c>
      <c r="U34">
        <f t="shared" si="15"/>
        <v>8</v>
      </c>
      <c r="V34">
        <f t="shared" si="15"/>
        <v>22</v>
      </c>
      <c r="W34">
        <f t="shared" si="15"/>
        <v>21</v>
      </c>
      <c r="X34">
        <f t="shared" si="15"/>
        <v>20</v>
      </c>
      <c r="Y34">
        <f t="shared" si="15"/>
        <v>6</v>
      </c>
      <c r="Z34">
        <f t="shared" si="15"/>
        <v>2</v>
      </c>
      <c r="AA34">
        <f t="shared" si="15"/>
        <v>22</v>
      </c>
    </row>
    <row r="35" spans="1:27" ht="15">
      <c r="A35">
        <f t="shared" si="2"/>
        <v>14</v>
      </c>
      <c r="B35" t="str">
        <f t="shared" si="2"/>
        <v>Paul Stubley </v>
      </c>
      <c r="E35">
        <f aca="true" t="shared" si="16" ref="E35:AA35">RANK(E18,$E18:$AA18,1)</f>
        <v>7</v>
      </c>
      <c r="F35">
        <f t="shared" si="16"/>
        <v>20</v>
      </c>
      <c r="G35">
        <f t="shared" si="16"/>
        <v>14</v>
      </c>
      <c r="H35">
        <f t="shared" si="16"/>
        <v>8</v>
      </c>
      <c r="I35">
        <f t="shared" si="16"/>
        <v>17</v>
      </c>
      <c r="J35">
        <f t="shared" si="16"/>
        <v>16</v>
      </c>
      <c r="K35">
        <f t="shared" si="16"/>
        <v>15</v>
      </c>
      <c r="L35">
        <f t="shared" si="16"/>
        <v>10</v>
      </c>
      <c r="M35">
        <f t="shared" si="16"/>
        <v>11</v>
      </c>
      <c r="N35">
        <f t="shared" si="16"/>
        <v>12</v>
      </c>
      <c r="O35">
        <f t="shared" si="16"/>
        <v>21</v>
      </c>
      <c r="P35">
        <f t="shared" si="16"/>
        <v>13</v>
      </c>
      <c r="Q35">
        <f t="shared" si="16"/>
        <v>23</v>
      </c>
      <c r="R35">
        <f t="shared" si="16"/>
        <v>18</v>
      </c>
      <c r="S35">
        <f t="shared" si="16"/>
        <v>6</v>
      </c>
      <c r="T35">
        <f t="shared" si="16"/>
        <v>22</v>
      </c>
      <c r="U35">
        <f t="shared" si="16"/>
        <v>19</v>
      </c>
      <c r="V35">
        <f t="shared" si="16"/>
        <v>1</v>
      </c>
      <c r="W35">
        <f t="shared" si="16"/>
        <v>9</v>
      </c>
      <c r="X35">
        <f t="shared" si="16"/>
        <v>4</v>
      </c>
      <c r="Y35">
        <f t="shared" si="16"/>
        <v>5</v>
      </c>
      <c r="Z35">
        <f t="shared" si="16"/>
        <v>3</v>
      </c>
      <c r="AA35">
        <f t="shared" si="16"/>
        <v>2</v>
      </c>
    </row>
    <row r="36" spans="1:27" ht="15">
      <c r="A36">
        <f t="shared" si="2"/>
        <v>15</v>
      </c>
      <c r="B36" t="str">
        <f t="shared" si="2"/>
        <v>Mike Shellim </v>
      </c>
      <c r="E36">
        <f aca="true" t="shared" si="17" ref="E36:AA36">RANK(E19,$E19:$AA19,1)</f>
        <v>18</v>
      </c>
      <c r="F36">
        <f t="shared" si="17"/>
        <v>7</v>
      </c>
      <c r="G36">
        <f t="shared" si="17"/>
        <v>22</v>
      </c>
      <c r="H36">
        <f t="shared" si="17"/>
        <v>5</v>
      </c>
      <c r="I36">
        <f t="shared" si="17"/>
        <v>9</v>
      </c>
      <c r="J36">
        <f t="shared" si="17"/>
        <v>6</v>
      </c>
      <c r="K36">
        <f t="shared" si="17"/>
        <v>12</v>
      </c>
      <c r="L36">
        <f t="shared" si="17"/>
        <v>11</v>
      </c>
      <c r="M36">
        <f t="shared" si="17"/>
        <v>14</v>
      </c>
      <c r="N36">
        <f t="shared" si="17"/>
        <v>16</v>
      </c>
      <c r="O36">
        <f t="shared" si="17"/>
        <v>3</v>
      </c>
      <c r="P36">
        <f t="shared" si="17"/>
        <v>1</v>
      </c>
      <c r="Q36">
        <f t="shared" si="17"/>
        <v>4</v>
      </c>
      <c r="R36">
        <f t="shared" si="17"/>
        <v>20</v>
      </c>
      <c r="S36">
        <f t="shared" si="17"/>
        <v>23</v>
      </c>
      <c r="T36">
        <f t="shared" si="17"/>
        <v>21</v>
      </c>
      <c r="U36">
        <f t="shared" si="17"/>
        <v>19</v>
      </c>
      <c r="V36">
        <f t="shared" si="17"/>
        <v>2</v>
      </c>
      <c r="W36">
        <f t="shared" si="17"/>
        <v>13</v>
      </c>
      <c r="X36">
        <f t="shared" si="17"/>
        <v>10</v>
      </c>
      <c r="Y36">
        <f t="shared" si="17"/>
        <v>8</v>
      </c>
      <c r="Z36">
        <f t="shared" si="17"/>
        <v>17</v>
      </c>
      <c r="AA36">
        <f t="shared" si="17"/>
        <v>15</v>
      </c>
    </row>
    <row r="38" spans="1:3" ht="15">
      <c r="A38" s="1" t="s">
        <v>19</v>
      </c>
      <c r="C38" t="s">
        <v>21</v>
      </c>
    </row>
    <row r="39" spans="1:27" ht="15">
      <c r="A39">
        <f aca="true" t="shared" si="18" ref="A39:B53">A22</f>
        <v>1</v>
      </c>
      <c r="B39" t="str">
        <f t="shared" si="18"/>
        <v>Mark Redsell </v>
      </c>
      <c r="C39">
        <f>SUM(E39:AA39)</f>
        <v>1624.2827552208423</v>
      </c>
      <c r="E39">
        <f>IF(E22&lt;=2,E5,0)</f>
        <v>0</v>
      </c>
      <c r="F39">
        <f aca="true" t="shared" si="19" ref="F39:AA39">IF(F22&lt;=2,F5,0)</f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  <c r="V39">
        <f t="shared" si="19"/>
        <v>0</v>
      </c>
      <c r="W39">
        <f t="shared" si="19"/>
        <v>0</v>
      </c>
      <c r="X39">
        <f t="shared" si="19"/>
        <v>0</v>
      </c>
      <c r="Y39">
        <f t="shared" si="19"/>
        <v>818.0035301039419</v>
      </c>
      <c r="Z39">
        <f t="shared" si="19"/>
        <v>0</v>
      </c>
      <c r="AA39">
        <f t="shared" si="19"/>
        <v>806.2792251169005</v>
      </c>
    </row>
    <row r="40" spans="1:27" ht="15">
      <c r="A40">
        <f t="shared" si="18"/>
        <v>2</v>
      </c>
      <c r="B40" t="str">
        <f t="shared" si="18"/>
        <v>Ron Lampe</v>
      </c>
      <c r="C40">
        <f aca="true" t="shared" si="20" ref="C40:C53">SUM(E40:AA40)</f>
        <v>0</v>
      </c>
      <c r="E40">
        <f aca="true" t="shared" si="21" ref="E40:AA40">IF(E23&lt;=2,E6,0)</f>
        <v>0</v>
      </c>
      <c r="F40">
        <f t="shared" si="21"/>
        <v>0</v>
      </c>
      <c r="G40">
        <f t="shared" si="21"/>
        <v>0</v>
      </c>
      <c r="H40">
        <f t="shared" si="21"/>
        <v>0</v>
      </c>
      <c r="I40">
        <f t="shared" si="21"/>
        <v>0</v>
      </c>
      <c r="J40">
        <f t="shared" si="21"/>
        <v>0</v>
      </c>
      <c r="K40">
        <f t="shared" si="21"/>
        <v>0</v>
      </c>
      <c r="L40">
        <f t="shared" si="21"/>
        <v>0</v>
      </c>
      <c r="M40">
        <f t="shared" si="21"/>
        <v>0</v>
      </c>
      <c r="N40">
        <f t="shared" si="21"/>
        <v>0</v>
      </c>
      <c r="O40">
        <f t="shared" si="21"/>
        <v>0</v>
      </c>
      <c r="P40">
        <f t="shared" si="21"/>
        <v>0</v>
      </c>
      <c r="Q40">
        <f t="shared" si="21"/>
        <v>0</v>
      </c>
      <c r="R40">
        <f t="shared" si="21"/>
        <v>0</v>
      </c>
      <c r="S40">
        <f t="shared" si="21"/>
        <v>0</v>
      </c>
      <c r="T40">
        <f t="shared" si="21"/>
        <v>0</v>
      </c>
      <c r="U40">
        <f t="shared" si="21"/>
        <v>0</v>
      </c>
      <c r="V40">
        <f t="shared" si="21"/>
        <v>0</v>
      </c>
      <c r="W40">
        <f t="shared" si="21"/>
        <v>0</v>
      </c>
      <c r="X40">
        <f t="shared" si="21"/>
        <v>0</v>
      </c>
      <c r="Y40">
        <f t="shared" si="21"/>
        <v>0</v>
      </c>
      <c r="Z40">
        <f t="shared" si="21"/>
        <v>0</v>
      </c>
      <c r="AA40">
        <f t="shared" si="21"/>
        <v>0</v>
      </c>
    </row>
    <row r="41" spans="1:27" ht="15">
      <c r="A41">
        <f t="shared" si="18"/>
        <v>3</v>
      </c>
      <c r="B41" t="str">
        <f t="shared" si="18"/>
        <v>Graeme Mahoney </v>
      </c>
      <c r="C41">
        <f t="shared" si="20"/>
        <v>688.3188780217752</v>
      </c>
      <c r="E41">
        <f aca="true" t="shared" si="22" ref="E41:AA41">IF(E24&lt;=2,E7,0)</f>
        <v>0</v>
      </c>
      <c r="F41">
        <f t="shared" si="22"/>
        <v>0</v>
      </c>
      <c r="G41">
        <f t="shared" si="22"/>
        <v>0</v>
      </c>
      <c r="H41">
        <f t="shared" si="22"/>
        <v>0</v>
      </c>
      <c r="I41">
        <f t="shared" si="22"/>
        <v>0</v>
      </c>
      <c r="J41">
        <f t="shared" si="22"/>
        <v>0</v>
      </c>
      <c r="K41">
        <f t="shared" si="22"/>
        <v>0</v>
      </c>
      <c r="L41">
        <f t="shared" si="22"/>
        <v>0</v>
      </c>
      <c r="M41">
        <f t="shared" si="22"/>
        <v>0</v>
      </c>
      <c r="N41">
        <f t="shared" si="22"/>
        <v>0</v>
      </c>
      <c r="O41">
        <f t="shared" si="22"/>
        <v>0</v>
      </c>
      <c r="P41">
        <f t="shared" si="22"/>
        <v>0</v>
      </c>
      <c r="Q41">
        <f t="shared" si="22"/>
        <v>0</v>
      </c>
      <c r="R41">
        <f t="shared" si="22"/>
        <v>0</v>
      </c>
      <c r="S41">
        <f t="shared" si="22"/>
        <v>0</v>
      </c>
      <c r="T41">
        <f t="shared" si="22"/>
        <v>0</v>
      </c>
      <c r="U41">
        <f t="shared" si="22"/>
        <v>0</v>
      </c>
      <c r="V41">
        <f t="shared" si="22"/>
        <v>688.3188780217752</v>
      </c>
      <c r="W41">
        <f t="shared" si="22"/>
        <v>0</v>
      </c>
      <c r="X41">
        <f t="shared" si="22"/>
        <v>0</v>
      </c>
      <c r="Y41">
        <f t="shared" si="22"/>
        <v>0</v>
      </c>
      <c r="Z41">
        <f t="shared" si="22"/>
        <v>0</v>
      </c>
      <c r="AA41">
        <f t="shared" si="22"/>
        <v>0</v>
      </c>
    </row>
    <row r="42" spans="1:27" ht="15">
      <c r="A42">
        <f t="shared" si="18"/>
        <v>4</v>
      </c>
      <c r="B42" t="str">
        <f t="shared" si="18"/>
        <v>Tony Livingstone </v>
      </c>
      <c r="C42">
        <f t="shared" si="20"/>
        <v>1387.5417561706588</v>
      </c>
      <c r="E42">
        <f aca="true" t="shared" si="23" ref="E42:AA42">IF(E25&lt;=2,E8,0)</f>
        <v>0</v>
      </c>
      <c r="F42">
        <f t="shared" si="23"/>
        <v>0</v>
      </c>
      <c r="G42">
        <f t="shared" si="23"/>
        <v>0</v>
      </c>
      <c r="H42">
        <f t="shared" si="23"/>
        <v>0</v>
      </c>
      <c r="I42">
        <f t="shared" si="23"/>
        <v>0</v>
      </c>
      <c r="J42">
        <f t="shared" si="23"/>
        <v>0</v>
      </c>
      <c r="K42">
        <f t="shared" si="23"/>
        <v>0</v>
      </c>
      <c r="L42">
        <f t="shared" si="23"/>
        <v>0</v>
      </c>
      <c r="M42">
        <f t="shared" si="23"/>
        <v>0</v>
      </c>
      <c r="N42">
        <f t="shared" si="23"/>
        <v>0</v>
      </c>
      <c r="O42">
        <f t="shared" si="23"/>
        <v>0</v>
      </c>
      <c r="P42">
        <f t="shared" si="23"/>
        <v>0</v>
      </c>
      <c r="Q42">
        <f t="shared" si="23"/>
        <v>0</v>
      </c>
      <c r="R42">
        <f t="shared" si="23"/>
        <v>0</v>
      </c>
      <c r="S42">
        <f t="shared" si="23"/>
        <v>0</v>
      </c>
      <c r="T42">
        <f t="shared" si="23"/>
        <v>687.2037914691944</v>
      </c>
      <c r="U42">
        <f t="shared" si="23"/>
        <v>0</v>
      </c>
      <c r="V42">
        <f t="shared" si="23"/>
        <v>700.3379647014644</v>
      </c>
      <c r="W42">
        <f t="shared" si="23"/>
        <v>0</v>
      </c>
      <c r="X42">
        <f t="shared" si="23"/>
        <v>0</v>
      </c>
      <c r="Y42">
        <f t="shared" si="23"/>
        <v>0</v>
      </c>
      <c r="Z42">
        <f t="shared" si="23"/>
        <v>0</v>
      </c>
      <c r="AA42">
        <f t="shared" si="23"/>
        <v>0</v>
      </c>
    </row>
    <row r="43" spans="1:27" ht="15">
      <c r="A43">
        <f t="shared" si="18"/>
        <v>5</v>
      </c>
      <c r="B43" t="str">
        <f t="shared" si="18"/>
        <v>George Young </v>
      </c>
      <c r="C43">
        <f t="shared" si="20"/>
        <v>1360.2987968790198</v>
      </c>
      <c r="E43">
        <f aca="true" t="shared" si="24" ref="E43:AA43">IF(E26&lt;=2,E9,0)</f>
        <v>0</v>
      </c>
      <c r="F43">
        <f t="shared" si="24"/>
        <v>0</v>
      </c>
      <c r="G43">
        <f t="shared" si="24"/>
        <v>0</v>
      </c>
      <c r="H43">
        <f t="shared" si="24"/>
        <v>0</v>
      </c>
      <c r="I43">
        <f t="shared" si="24"/>
        <v>0</v>
      </c>
      <c r="J43">
        <f t="shared" si="24"/>
        <v>0</v>
      </c>
      <c r="K43">
        <f t="shared" si="24"/>
        <v>0</v>
      </c>
      <c r="L43">
        <f t="shared" si="24"/>
        <v>0</v>
      </c>
      <c r="M43">
        <f t="shared" si="24"/>
        <v>0</v>
      </c>
      <c r="N43">
        <f t="shared" si="24"/>
        <v>0</v>
      </c>
      <c r="O43">
        <f t="shared" si="24"/>
        <v>0</v>
      </c>
      <c r="P43">
        <f t="shared" si="24"/>
        <v>0</v>
      </c>
      <c r="Q43">
        <f t="shared" si="24"/>
        <v>0</v>
      </c>
      <c r="R43">
        <f t="shared" si="24"/>
        <v>0</v>
      </c>
      <c r="S43">
        <f t="shared" si="24"/>
        <v>0</v>
      </c>
      <c r="T43">
        <f t="shared" si="24"/>
        <v>700.588857013438</v>
      </c>
      <c r="U43">
        <f t="shared" si="24"/>
        <v>0</v>
      </c>
      <c r="V43">
        <f t="shared" si="24"/>
        <v>659.7099398655818</v>
      </c>
      <c r="W43">
        <f t="shared" si="24"/>
        <v>0</v>
      </c>
      <c r="X43">
        <f t="shared" si="24"/>
        <v>0</v>
      </c>
      <c r="Y43">
        <f t="shared" si="24"/>
        <v>0</v>
      </c>
      <c r="Z43">
        <f t="shared" si="24"/>
        <v>0</v>
      </c>
      <c r="AA43">
        <f t="shared" si="24"/>
        <v>0</v>
      </c>
    </row>
    <row r="44" spans="1:27" ht="15">
      <c r="A44">
        <f t="shared" si="18"/>
        <v>6</v>
      </c>
      <c r="B44" t="str">
        <f t="shared" si="18"/>
        <v>Peter Gunning </v>
      </c>
      <c r="C44">
        <f t="shared" si="20"/>
        <v>1473.761974006772</v>
      </c>
      <c r="E44">
        <f aca="true" t="shared" si="25" ref="E44:AA44">IF(E27&lt;=2,E10,0)</f>
        <v>0</v>
      </c>
      <c r="F44">
        <f t="shared" si="25"/>
        <v>732.3586744639376</v>
      </c>
      <c r="G44">
        <f t="shared" si="25"/>
        <v>0</v>
      </c>
      <c r="H44">
        <f t="shared" si="25"/>
        <v>0</v>
      </c>
      <c r="I44">
        <f t="shared" si="25"/>
        <v>0</v>
      </c>
      <c r="J44">
        <f t="shared" si="25"/>
        <v>0</v>
      </c>
      <c r="K44">
        <f t="shared" si="25"/>
        <v>0</v>
      </c>
      <c r="L44">
        <f t="shared" si="25"/>
        <v>0</v>
      </c>
      <c r="M44">
        <f t="shared" si="25"/>
        <v>0</v>
      </c>
      <c r="N44">
        <f t="shared" si="25"/>
        <v>0</v>
      </c>
      <c r="O44">
        <f t="shared" si="25"/>
        <v>0</v>
      </c>
      <c r="P44">
        <f t="shared" si="25"/>
        <v>0</v>
      </c>
      <c r="Q44">
        <f t="shared" si="25"/>
        <v>0</v>
      </c>
      <c r="R44">
        <f t="shared" si="25"/>
        <v>0</v>
      </c>
      <c r="S44">
        <f t="shared" si="25"/>
        <v>0</v>
      </c>
      <c r="T44">
        <f t="shared" si="25"/>
        <v>0</v>
      </c>
      <c r="U44">
        <f t="shared" si="25"/>
        <v>0</v>
      </c>
      <c r="V44">
        <f t="shared" si="25"/>
        <v>741.4032995428344</v>
      </c>
      <c r="W44">
        <f t="shared" si="25"/>
        <v>0</v>
      </c>
      <c r="X44">
        <f t="shared" si="25"/>
        <v>0</v>
      </c>
      <c r="Y44">
        <f t="shared" si="25"/>
        <v>0</v>
      </c>
      <c r="Z44">
        <f t="shared" si="25"/>
        <v>0</v>
      </c>
      <c r="AA44">
        <f t="shared" si="25"/>
        <v>0</v>
      </c>
    </row>
    <row r="45" spans="1:27" ht="15">
      <c r="A45">
        <f t="shared" si="18"/>
        <v>7</v>
      </c>
      <c r="B45" t="str">
        <f t="shared" si="18"/>
        <v>Rich Bago </v>
      </c>
      <c r="C45">
        <f t="shared" si="20"/>
        <v>1420.7278131108428</v>
      </c>
      <c r="E45">
        <f aca="true" t="shared" si="26" ref="E45:AA45">IF(E28&lt;=2,E11,0)</f>
        <v>0</v>
      </c>
      <c r="F45">
        <f t="shared" si="26"/>
        <v>0</v>
      </c>
      <c r="G45">
        <f t="shared" si="26"/>
        <v>0</v>
      </c>
      <c r="H45">
        <f t="shared" si="26"/>
        <v>0</v>
      </c>
      <c r="I45">
        <f t="shared" si="26"/>
        <v>0</v>
      </c>
      <c r="J45">
        <f t="shared" si="26"/>
        <v>0</v>
      </c>
      <c r="K45">
        <f t="shared" si="26"/>
        <v>0</v>
      </c>
      <c r="L45">
        <f t="shared" si="26"/>
        <v>0</v>
      </c>
      <c r="M45">
        <f t="shared" si="26"/>
        <v>0</v>
      </c>
      <c r="N45">
        <f t="shared" si="26"/>
        <v>0</v>
      </c>
      <c r="O45">
        <f t="shared" si="26"/>
        <v>0</v>
      </c>
      <c r="P45">
        <f t="shared" si="26"/>
        <v>0</v>
      </c>
      <c r="Q45">
        <f t="shared" si="26"/>
        <v>0</v>
      </c>
      <c r="R45">
        <f t="shared" si="26"/>
        <v>0</v>
      </c>
      <c r="S45">
        <f t="shared" si="26"/>
        <v>0</v>
      </c>
      <c r="T45">
        <f t="shared" si="26"/>
        <v>0</v>
      </c>
      <c r="U45">
        <f t="shared" si="26"/>
        <v>674.4292937030796</v>
      </c>
      <c r="V45">
        <f t="shared" si="26"/>
        <v>746.2985194077631</v>
      </c>
      <c r="W45">
        <f t="shared" si="26"/>
        <v>0</v>
      </c>
      <c r="X45">
        <f t="shared" si="26"/>
        <v>0</v>
      </c>
      <c r="Y45">
        <f t="shared" si="26"/>
        <v>0</v>
      </c>
      <c r="Z45">
        <f t="shared" si="26"/>
        <v>0</v>
      </c>
      <c r="AA45">
        <f t="shared" si="26"/>
        <v>0</v>
      </c>
    </row>
    <row r="46" spans="1:27" ht="15">
      <c r="A46">
        <f t="shared" si="18"/>
        <v>8</v>
      </c>
      <c r="B46" t="str">
        <f t="shared" si="18"/>
        <v>Jon Edison </v>
      </c>
      <c r="C46">
        <f t="shared" si="20"/>
        <v>653.1385281385282</v>
      </c>
      <c r="E46">
        <f aca="true" t="shared" si="27" ref="E46:AA46">IF(E29&lt;=2,E12,0)</f>
        <v>0</v>
      </c>
      <c r="F46">
        <f t="shared" si="27"/>
        <v>0</v>
      </c>
      <c r="G46">
        <f t="shared" si="27"/>
        <v>0</v>
      </c>
      <c r="H46">
        <f t="shared" si="27"/>
        <v>0</v>
      </c>
      <c r="I46">
        <f t="shared" si="27"/>
        <v>0</v>
      </c>
      <c r="J46">
        <f t="shared" si="27"/>
        <v>0</v>
      </c>
      <c r="K46">
        <f t="shared" si="27"/>
        <v>0</v>
      </c>
      <c r="L46">
        <f t="shared" si="27"/>
        <v>0</v>
      </c>
      <c r="M46">
        <f t="shared" si="27"/>
        <v>0</v>
      </c>
      <c r="N46">
        <f t="shared" si="27"/>
        <v>0</v>
      </c>
      <c r="O46">
        <f t="shared" si="27"/>
        <v>0</v>
      </c>
      <c r="P46">
        <f t="shared" si="27"/>
        <v>0</v>
      </c>
      <c r="Q46">
        <f t="shared" si="27"/>
        <v>0</v>
      </c>
      <c r="R46">
        <f t="shared" si="27"/>
        <v>0</v>
      </c>
      <c r="S46">
        <f t="shared" si="27"/>
        <v>0</v>
      </c>
      <c r="T46">
        <f t="shared" si="27"/>
        <v>0</v>
      </c>
      <c r="U46">
        <f t="shared" si="27"/>
        <v>0</v>
      </c>
      <c r="V46">
        <f t="shared" si="27"/>
        <v>0</v>
      </c>
      <c r="W46">
        <f t="shared" si="27"/>
        <v>0</v>
      </c>
      <c r="X46">
        <f t="shared" si="27"/>
        <v>0</v>
      </c>
      <c r="Y46">
        <f t="shared" si="27"/>
        <v>0</v>
      </c>
      <c r="Z46">
        <f t="shared" si="27"/>
        <v>0</v>
      </c>
      <c r="AA46">
        <f t="shared" si="27"/>
        <v>653.1385281385282</v>
      </c>
    </row>
    <row r="47" spans="1:27" ht="15">
      <c r="A47">
        <f t="shared" si="18"/>
        <v>9</v>
      </c>
      <c r="B47" t="str">
        <f t="shared" si="18"/>
        <v>Ewan Maxwell </v>
      </c>
      <c r="C47">
        <f t="shared" si="20"/>
        <v>1508.8674699661458</v>
      </c>
      <c r="E47">
        <f aca="true" t="shared" si="28" ref="E47:AA47">IF(E30&lt;=2,E13,0)</f>
        <v>0</v>
      </c>
      <c r="F47">
        <f t="shared" si="28"/>
        <v>0</v>
      </c>
      <c r="G47">
        <f t="shared" si="28"/>
        <v>0</v>
      </c>
      <c r="H47">
        <f t="shared" si="28"/>
        <v>0</v>
      </c>
      <c r="I47">
        <f t="shared" si="28"/>
        <v>0</v>
      </c>
      <c r="J47">
        <f t="shared" si="28"/>
        <v>0</v>
      </c>
      <c r="K47">
        <f t="shared" si="28"/>
        <v>0</v>
      </c>
      <c r="L47">
        <f t="shared" si="28"/>
        <v>0</v>
      </c>
      <c r="M47">
        <f t="shared" si="28"/>
        <v>0</v>
      </c>
      <c r="N47">
        <f t="shared" si="28"/>
        <v>0</v>
      </c>
      <c r="O47">
        <f t="shared" si="28"/>
        <v>0</v>
      </c>
      <c r="P47">
        <f t="shared" si="28"/>
        <v>0</v>
      </c>
      <c r="Q47">
        <f t="shared" si="28"/>
        <v>0</v>
      </c>
      <c r="R47">
        <f t="shared" si="28"/>
        <v>0</v>
      </c>
      <c r="S47">
        <f t="shared" si="28"/>
        <v>0</v>
      </c>
      <c r="T47">
        <f t="shared" si="28"/>
        <v>0</v>
      </c>
      <c r="U47">
        <f t="shared" si="28"/>
        <v>742.7028851020752</v>
      </c>
      <c r="V47">
        <f t="shared" si="28"/>
        <v>0</v>
      </c>
      <c r="W47">
        <f t="shared" si="28"/>
        <v>0</v>
      </c>
      <c r="X47">
        <f t="shared" si="28"/>
        <v>0</v>
      </c>
      <c r="Y47">
        <f t="shared" si="28"/>
        <v>766.1645848640705</v>
      </c>
      <c r="Z47">
        <f t="shared" si="28"/>
        <v>0</v>
      </c>
      <c r="AA47">
        <f t="shared" si="28"/>
        <v>0</v>
      </c>
    </row>
    <row r="48" spans="1:27" ht="15">
      <c r="A48">
        <f t="shared" si="18"/>
        <v>10</v>
      </c>
      <c r="B48" t="str">
        <f t="shared" si="18"/>
        <v>Andy Burgoyne </v>
      </c>
      <c r="C48">
        <f t="shared" si="20"/>
        <v>1199.4027823689269</v>
      </c>
      <c r="E48">
        <f aca="true" t="shared" si="29" ref="E48:AA48">IF(E31&lt;=2,E14,0)</f>
        <v>0</v>
      </c>
      <c r="F48">
        <f t="shared" si="29"/>
        <v>0</v>
      </c>
      <c r="G48">
        <f t="shared" si="29"/>
        <v>0</v>
      </c>
      <c r="H48">
        <f t="shared" si="29"/>
        <v>0</v>
      </c>
      <c r="I48">
        <f t="shared" si="29"/>
        <v>0</v>
      </c>
      <c r="J48">
        <f t="shared" si="29"/>
        <v>0</v>
      </c>
      <c r="K48">
        <f t="shared" si="29"/>
        <v>0</v>
      </c>
      <c r="L48">
        <f t="shared" si="29"/>
        <v>0</v>
      </c>
      <c r="M48">
        <f t="shared" si="29"/>
        <v>0</v>
      </c>
      <c r="N48">
        <f t="shared" si="29"/>
        <v>0</v>
      </c>
      <c r="O48">
        <f t="shared" si="29"/>
        <v>0</v>
      </c>
      <c r="P48">
        <f t="shared" si="29"/>
        <v>0</v>
      </c>
      <c r="Q48">
        <f t="shared" si="29"/>
        <v>0</v>
      </c>
      <c r="R48">
        <f t="shared" si="29"/>
        <v>0</v>
      </c>
      <c r="S48">
        <f t="shared" si="29"/>
        <v>611.6896641499611</v>
      </c>
      <c r="T48">
        <f t="shared" si="29"/>
        <v>0</v>
      </c>
      <c r="U48">
        <f t="shared" si="29"/>
        <v>0</v>
      </c>
      <c r="V48">
        <f t="shared" si="29"/>
        <v>0</v>
      </c>
      <c r="W48">
        <f t="shared" si="29"/>
        <v>0</v>
      </c>
      <c r="X48">
        <f t="shared" si="29"/>
        <v>0</v>
      </c>
      <c r="Y48">
        <f t="shared" si="29"/>
        <v>587.7131182189657</v>
      </c>
      <c r="Z48">
        <f t="shared" si="29"/>
        <v>0</v>
      </c>
      <c r="AA48">
        <f t="shared" si="29"/>
        <v>0</v>
      </c>
    </row>
    <row r="49" spans="1:27" ht="15">
      <c r="A49">
        <f t="shared" si="18"/>
        <v>11</v>
      </c>
      <c r="B49" t="str">
        <f t="shared" si="18"/>
        <v>Dave Watson </v>
      </c>
      <c r="C49">
        <f t="shared" si="20"/>
        <v>1269.8244832032615</v>
      </c>
      <c r="E49">
        <f aca="true" t="shared" si="30" ref="E49:AA49">IF(E32&lt;=2,E15,0)</f>
        <v>0</v>
      </c>
      <c r="F49">
        <f t="shared" si="30"/>
        <v>0</v>
      </c>
      <c r="G49">
        <f t="shared" si="30"/>
        <v>0</v>
      </c>
      <c r="H49">
        <f t="shared" si="30"/>
        <v>0</v>
      </c>
      <c r="I49">
        <f t="shared" si="30"/>
        <v>0</v>
      </c>
      <c r="J49">
        <f t="shared" si="30"/>
        <v>0</v>
      </c>
      <c r="K49">
        <f t="shared" si="30"/>
        <v>0</v>
      </c>
      <c r="L49">
        <f t="shared" si="30"/>
        <v>0</v>
      </c>
      <c r="M49">
        <f t="shared" si="30"/>
        <v>0</v>
      </c>
      <c r="N49">
        <f t="shared" si="30"/>
        <v>0</v>
      </c>
      <c r="O49">
        <f t="shared" si="30"/>
        <v>0</v>
      </c>
      <c r="P49">
        <f t="shared" si="30"/>
        <v>709.055459272097</v>
      </c>
      <c r="Q49">
        <f t="shared" si="30"/>
        <v>0</v>
      </c>
      <c r="R49">
        <f t="shared" si="30"/>
        <v>0</v>
      </c>
      <c r="S49">
        <f t="shared" si="30"/>
        <v>0</v>
      </c>
      <c r="T49">
        <f t="shared" si="30"/>
        <v>0</v>
      </c>
      <c r="U49">
        <f t="shared" si="30"/>
        <v>0</v>
      </c>
      <c r="V49">
        <f t="shared" si="30"/>
        <v>0</v>
      </c>
      <c r="W49">
        <f t="shared" si="30"/>
        <v>0</v>
      </c>
      <c r="X49">
        <f t="shared" si="30"/>
        <v>0</v>
      </c>
      <c r="Y49">
        <f t="shared" si="30"/>
        <v>560.7690239311644</v>
      </c>
      <c r="Z49">
        <f t="shared" si="30"/>
        <v>0</v>
      </c>
      <c r="AA49">
        <f t="shared" si="30"/>
        <v>0</v>
      </c>
    </row>
    <row r="50" spans="1:27" ht="15">
      <c r="A50">
        <f t="shared" si="18"/>
        <v>12</v>
      </c>
      <c r="B50" t="str">
        <f t="shared" si="18"/>
        <v>Brett Larrett </v>
      </c>
      <c r="C50">
        <f t="shared" si="20"/>
        <v>0</v>
      </c>
      <c r="E50">
        <f aca="true" t="shared" si="31" ref="E50:AA50">IF(E33&lt;=2,E16,0)</f>
        <v>0</v>
      </c>
      <c r="F50">
        <f t="shared" si="31"/>
        <v>0</v>
      </c>
      <c r="G50">
        <f t="shared" si="31"/>
        <v>0</v>
      </c>
      <c r="H50">
        <f t="shared" si="31"/>
        <v>0</v>
      </c>
      <c r="I50">
        <f t="shared" si="31"/>
        <v>0</v>
      </c>
      <c r="J50">
        <f t="shared" si="31"/>
        <v>0</v>
      </c>
      <c r="K50">
        <f t="shared" si="31"/>
        <v>0</v>
      </c>
      <c r="L50">
        <f t="shared" si="31"/>
        <v>0</v>
      </c>
      <c r="M50">
        <f t="shared" si="31"/>
        <v>0</v>
      </c>
      <c r="N50">
        <f t="shared" si="31"/>
        <v>0</v>
      </c>
      <c r="O50">
        <f t="shared" si="31"/>
        <v>0</v>
      </c>
      <c r="P50">
        <f t="shared" si="31"/>
        <v>0</v>
      </c>
      <c r="Q50">
        <f t="shared" si="31"/>
        <v>0</v>
      </c>
      <c r="R50">
        <f t="shared" si="31"/>
        <v>0</v>
      </c>
      <c r="S50">
        <f t="shared" si="31"/>
        <v>0</v>
      </c>
      <c r="T50">
        <f t="shared" si="31"/>
        <v>0</v>
      </c>
      <c r="U50">
        <f t="shared" si="31"/>
        <v>0</v>
      </c>
      <c r="V50">
        <f t="shared" si="31"/>
        <v>0</v>
      </c>
      <c r="W50">
        <f t="shared" si="31"/>
        <v>0</v>
      </c>
      <c r="X50">
        <f t="shared" si="31"/>
        <v>0</v>
      </c>
      <c r="Y50">
        <f t="shared" si="31"/>
        <v>0</v>
      </c>
      <c r="Z50">
        <f t="shared" si="31"/>
        <v>0</v>
      </c>
      <c r="AA50">
        <f t="shared" si="31"/>
        <v>0</v>
      </c>
    </row>
    <row r="51" spans="1:27" ht="15">
      <c r="A51">
        <f t="shared" si="18"/>
        <v>13</v>
      </c>
      <c r="B51" t="str">
        <f t="shared" si="18"/>
        <v>Mark Treble </v>
      </c>
      <c r="C51">
        <f t="shared" si="20"/>
        <v>1468.6775292836714</v>
      </c>
      <c r="E51">
        <f aca="true" t="shared" si="32" ref="E51:AA51">IF(E34&lt;=2,E17,0)</f>
        <v>0</v>
      </c>
      <c r="F51">
        <f t="shared" si="32"/>
        <v>0</v>
      </c>
      <c r="G51">
        <f t="shared" si="32"/>
        <v>0</v>
      </c>
      <c r="H51">
        <f t="shared" si="32"/>
        <v>0</v>
      </c>
      <c r="I51">
        <f t="shared" si="32"/>
        <v>0</v>
      </c>
      <c r="J51">
        <f t="shared" si="32"/>
        <v>0</v>
      </c>
      <c r="K51">
        <f t="shared" si="32"/>
        <v>0</v>
      </c>
      <c r="L51">
        <f t="shared" si="32"/>
        <v>0</v>
      </c>
      <c r="M51">
        <f t="shared" si="32"/>
        <v>0</v>
      </c>
      <c r="N51">
        <f t="shared" si="32"/>
        <v>0</v>
      </c>
      <c r="O51">
        <f t="shared" si="32"/>
        <v>0</v>
      </c>
      <c r="P51">
        <f t="shared" si="32"/>
        <v>0</v>
      </c>
      <c r="Q51">
        <f t="shared" si="32"/>
        <v>0</v>
      </c>
      <c r="R51">
        <f t="shared" si="32"/>
        <v>0</v>
      </c>
      <c r="S51">
        <f t="shared" si="32"/>
        <v>0</v>
      </c>
      <c r="T51">
        <f t="shared" si="32"/>
        <v>695.235241234642</v>
      </c>
      <c r="U51">
        <f t="shared" si="32"/>
        <v>0</v>
      </c>
      <c r="V51">
        <f t="shared" si="32"/>
        <v>0</v>
      </c>
      <c r="W51">
        <f t="shared" si="32"/>
        <v>0</v>
      </c>
      <c r="X51">
        <f t="shared" si="32"/>
        <v>0</v>
      </c>
      <c r="Y51">
        <f t="shared" si="32"/>
        <v>0</v>
      </c>
      <c r="Z51">
        <f t="shared" si="32"/>
        <v>773.4422880490296</v>
      </c>
      <c r="AA51">
        <f t="shared" si="32"/>
        <v>0</v>
      </c>
    </row>
    <row r="52" spans="1:27" ht="15">
      <c r="A52">
        <f t="shared" si="18"/>
        <v>14</v>
      </c>
      <c r="B52" t="str">
        <f t="shared" si="18"/>
        <v>Paul Stubley </v>
      </c>
      <c r="C52">
        <f t="shared" si="20"/>
        <v>1230.2275364344434</v>
      </c>
      <c r="E52">
        <f aca="true" t="shared" si="33" ref="E52:AA52">IF(E35&lt;=2,E18,0)</f>
        <v>0</v>
      </c>
      <c r="F52">
        <f t="shared" si="33"/>
        <v>0</v>
      </c>
      <c r="G52">
        <f t="shared" si="33"/>
        <v>0</v>
      </c>
      <c r="H52">
        <f t="shared" si="33"/>
        <v>0</v>
      </c>
      <c r="I52">
        <f t="shared" si="33"/>
        <v>0</v>
      </c>
      <c r="J52">
        <f t="shared" si="33"/>
        <v>0</v>
      </c>
      <c r="K52">
        <f t="shared" si="33"/>
        <v>0</v>
      </c>
      <c r="L52">
        <f t="shared" si="33"/>
        <v>0</v>
      </c>
      <c r="M52">
        <f t="shared" si="33"/>
        <v>0</v>
      </c>
      <c r="N52">
        <f t="shared" si="33"/>
        <v>0</v>
      </c>
      <c r="O52">
        <f t="shared" si="33"/>
        <v>0</v>
      </c>
      <c r="P52">
        <f t="shared" si="33"/>
        <v>0</v>
      </c>
      <c r="Q52">
        <f t="shared" si="33"/>
        <v>0</v>
      </c>
      <c r="R52">
        <f t="shared" si="33"/>
        <v>0</v>
      </c>
      <c r="S52">
        <f t="shared" si="33"/>
        <v>0</v>
      </c>
      <c r="T52">
        <f t="shared" si="33"/>
        <v>0</v>
      </c>
      <c r="U52">
        <f t="shared" si="33"/>
        <v>0</v>
      </c>
      <c r="V52">
        <f t="shared" si="33"/>
        <v>572.7007523414709</v>
      </c>
      <c r="W52">
        <f t="shared" si="33"/>
        <v>0</v>
      </c>
      <c r="X52">
        <f t="shared" si="33"/>
        <v>0</v>
      </c>
      <c r="Y52">
        <f t="shared" si="33"/>
        <v>0</v>
      </c>
      <c r="Z52">
        <f t="shared" si="33"/>
        <v>0</v>
      </c>
      <c r="AA52">
        <f t="shared" si="33"/>
        <v>657.5267840929725</v>
      </c>
    </row>
    <row r="53" spans="1:27" ht="15">
      <c r="A53">
        <f t="shared" si="18"/>
        <v>15</v>
      </c>
      <c r="B53" t="str">
        <f t="shared" si="18"/>
        <v>Mike Shellim </v>
      </c>
      <c r="C53">
        <f t="shared" si="20"/>
        <v>1305.3263859138738</v>
      </c>
      <c r="E53">
        <f aca="true" t="shared" si="34" ref="E53:AA53">IF(E36&lt;=2,E19,0)</f>
        <v>0</v>
      </c>
      <c r="F53">
        <f t="shared" si="34"/>
        <v>0</v>
      </c>
      <c r="G53">
        <f t="shared" si="34"/>
        <v>0</v>
      </c>
      <c r="H53">
        <f t="shared" si="34"/>
        <v>0</v>
      </c>
      <c r="I53">
        <f t="shared" si="34"/>
        <v>0</v>
      </c>
      <c r="J53">
        <f t="shared" si="34"/>
        <v>0</v>
      </c>
      <c r="K53">
        <f t="shared" si="34"/>
        <v>0</v>
      </c>
      <c r="L53">
        <f t="shared" si="34"/>
        <v>0</v>
      </c>
      <c r="M53">
        <f t="shared" si="34"/>
        <v>0</v>
      </c>
      <c r="N53">
        <f t="shared" si="34"/>
        <v>0</v>
      </c>
      <c r="O53">
        <f t="shared" si="34"/>
        <v>0</v>
      </c>
      <c r="P53">
        <f t="shared" si="34"/>
        <v>636.0279828993392</v>
      </c>
      <c r="Q53">
        <f t="shared" si="34"/>
        <v>0</v>
      </c>
      <c r="R53">
        <f t="shared" si="34"/>
        <v>0</v>
      </c>
      <c r="S53">
        <f t="shared" si="34"/>
        <v>0</v>
      </c>
      <c r="T53">
        <f t="shared" si="34"/>
        <v>0</v>
      </c>
      <c r="U53">
        <f t="shared" si="34"/>
        <v>0</v>
      </c>
      <c r="V53">
        <f t="shared" si="34"/>
        <v>669.2984030145344</v>
      </c>
      <c r="W53">
        <f t="shared" si="34"/>
        <v>0</v>
      </c>
      <c r="X53">
        <f t="shared" si="34"/>
        <v>0</v>
      </c>
      <c r="Y53">
        <f t="shared" si="34"/>
        <v>0</v>
      </c>
      <c r="Z53">
        <f t="shared" si="34"/>
        <v>0</v>
      </c>
      <c r="AA53">
        <f t="shared" si="34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421875" style="0" bestFit="1" customWidth="1"/>
    <col min="3" max="3" width="7.8515625" style="0" customWidth="1"/>
    <col min="4" max="4" width="15.140625" style="0" bestFit="1" customWidth="1"/>
    <col min="5" max="5" width="7.8515625" style="0" customWidth="1"/>
    <col min="6" max="6" width="12.28125" style="0" bestFit="1" customWidth="1"/>
    <col min="8" max="17" width="11.7109375" style="0" bestFit="1" customWidth="1"/>
    <col min="18" max="20" width="9.57421875" style="0" bestFit="1" customWidth="1"/>
  </cols>
  <sheetData>
    <row r="1" ht="15">
      <c r="B1" t="s">
        <v>34</v>
      </c>
    </row>
    <row r="3" spans="3:20" ht="15">
      <c r="C3" t="s">
        <v>33</v>
      </c>
      <c r="D3" t="s">
        <v>32</v>
      </c>
      <c r="F3" t="s">
        <v>22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>
        <v>7</v>
      </c>
      <c r="O3">
        <v>8</v>
      </c>
      <c r="P3">
        <v>9</v>
      </c>
      <c r="Q3">
        <v>10</v>
      </c>
      <c r="R3">
        <v>11</v>
      </c>
      <c r="S3">
        <v>12</v>
      </c>
      <c r="T3">
        <v>13</v>
      </c>
    </row>
    <row r="4" spans="1:20" ht="15">
      <c r="A4">
        <v>1</v>
      </c>
      <c r="B4" t="s">
        <v>1</v>
      </c>
      <c r="C4">
        <f aca="true" t="shared" si="0" ref="C4:C18">RANK(D4,$D$4:$D$18,0)</f>
        <v>1</v>
      </c>
      <c r="D4" s="5">
        <f aca="true" t="shared" si="1" ref="D4:D18">F4-MIN(I4:T4)</f>
        <v>11905.35845775899</v>
      </c>
      <c r="E4" s="6">
        <f>D4/$D$4</f>
        <v>1</v>
      </c>
      <c r="F4" s="5">
        <f aca="true" t="shared" si="2" ref="F4:F18">SUM(H4:T4)</f>
        <v>12817.625334564873</v>
      </c>
      <c r="H4" s="5">
        <v>1000</v>
      </c>
      <c r="I4" s="5">
        <v>1000</v>
      </c>
      <c r="J4" s="5">
        <v>994.3546317680267</v>
      </c>
      <c r="K4" s="5">
        <v>1000</v>
      </c>
      <c r="L4" s="5">
        <v>1000</v>
      </c>
      <c r="M4" s="5">
        <v>1000</v>
      </c>
      <c r="N4" s="5">
        <v>981.5640796907522</v>
      </c>
      <c r="O4" s="5">
        <v>1000</v>
      </c>
      <c r="P4" s="5">
        <v>929.4397463002114</v>
      </c>
      <c r="Q4" s="5">
        <v>912.2668768058838</v>
      </c>
      <c r="R4" s="5">
        <v>1000</v>
      </c>
      <c r="S4" s="5">
        <v>1000</v>
      </c>
      <c r="T4" s="5">
        <v>1000</v>
      </c>
    </row>
    <row r="5" spans="1:20" ht="15">
      <c r="A5">
        <v>6</v>
      </c>
      <c r="B5" t="s">
        <v>7</v>
      </c>
      <c r="C5">
        <f t="shared" si="0"/>
        <v>2</v>
      </c>
      <c r="D5" s="5">
        <f t="shared" si="1"/>
        <v>11193.449278925149</v>
      </c>
      <c r="E5" s="6">
        <f aca="true" t="shared" si="3" ref="E5:E18">D5/$D$4</f>
        <v>0.9402026254514098</v>
      </c>
      <c r="F5" s="5">
        <f t="shared" si="2"/>
        <v>11925.807953389087</v>
      </c>
      <c r="H5" s="5">
        <v>780.662866793329</v>
      </c>
      <c r="I5" s="5">
        <v>732.3586744639376</v>
      </c>
      <c r="J5" s="5">
        <v>861.1111111111112</v>
      </c>
      <c r="K5" s="5">
        <v>917.1270718232045</v>
      </c>
      <c r="L5" s="5">
        <v>868.7308085977484</v>
      </c>
      <c r="M5" s="5">
        <v>929.6651959512068</v>
      </c>
      <c r="N5" s="5">
        <v>1000</v>
      </c>
      <c r="O5" s="5">
        <v>942.8327645051196</v>
      </c>
      <c r="P5" s="5">
        <v>1000</v>
      </c>
      <c r="Q5" s="5">
        <v>1000</v>
      </c>
      <c r="R5" s="5">
        <v>972.041796102796</v>
      </c>
      <c r="S5" s="5">
        <v>929.8295454545453</v>
      </c>
      <c r="T5" s="5">
        <v>991.4481185860891</v>
      </c>
    </row>
    <row r="6" spans="1:20" ht="15">
      <c r="A6">
        <v>7</v>
      </c>
      <c r="B6" t="s">
        <v>8</v>
      </c>
      <c r="C6">
        <f t="shared" si="0"/>
        <v>3</v>
      </c>
      <c r="D6" s="5">
        <f t="shared" si="1"/>
        <v>10945.879438866488</v>
      </c>
      <c r="E6" s="6">
        <f t="shared" si="3"/>
        <v>0.9194078009245334</v>
      </c>
      <c r="F6" s="5">
        <f t="shared" si="2"/>
        <v>11752.18134409365</v>
      </c>
      <c r="H6" s="5">
        <v>944.3309499489275</v>
      </c>
      <c r="I6" s="5">
        <v>950.8985067071628</v>
      </c>
      <c r="J6" s="5">
        <v>984.7522236340534</v>
      </c>
      <c r="K6" s="5">
        <v>955.3302274595778</v>
      </c>
      <c r="L6" s="5">
        <v>818.2694625210895</v>
      </c>
      <c r="M6" s="5">
        <v>856.1185468451242</v>
      </c>
      <c r="N6" s="5">
        <v>806.3019052271617</v>
      </c>
      <c r="O6" s="5">
        <v>877.4483853890946</v>
      </c>
      <c r="P6" s="5">
        <v>939.3696581196582</v>
      </c>
      <c r="Q6" s="5">
        <v>854.787103125769</v>
      </c>
      <c r="R6" s="5">
        <v>931.2770562770562</v>
      </c>
      <c r="S6" s="5">
        <v>928.5106382978723</v>
      </c>
      <c r="T6" s="5">
        <v>904.7866805411031</v>
      </c>
    </row>
    <row r="7" spans="1:20" ht="15">
      <c r="A7">
        <v>13</v>
      </c>
      <c r="B7" t="s">
        <v>15</v>
      </c>
      <c r="C7">
        <f t="shared" si="0"/>
        <v>4</v>
      </c>
      <c r="D7" s="5">
        <f t="shared" si="1"/>
        <v>10637.29726559482</v>
      </c>
      <c r="E7" s="6">
        <f t="shared" si="3"/>
        <v>0.8934881972127646</v>
      </c>
      <c r="F7" s="5">
        <f t="shared" si="2"/>
        <v>11418.694704372623</v>
      </c>
      <c r="H7" s="5">
        <v>949.6661530559836</v>
      </c>
      <c r="I7" s="5">
        <v>876.3704222066714</v>
      </c>
      <c r="J7" s="5">
        <v>929.7024952015355</v>
      </c>
      <c r="K7" s="5">
        <v>810.5091839107184</v>
      </c>
      <c r="L7" s="5">
        <v>858.4070796460178</v>
      </c>
      <c r="M7" s="5">
        <v>835.159710888319</v>
      </c>
      <c r="N7" s="5">
        <v>792.1766258699303</v>
      </c>
      <c r="O7" s="5">
        <v>942.296759522456</v>
      </c>
      <c r="P7" s="5">
        <v>927.4789029535865</v>
      </c>
      <c r="Q7" s="5">
        <v>896.7208882003614</v>
      </c>
      <c r="R7" s="5">
        <v>949.2553778268065</v>
      </c>
      <c r="S7" s="5">
        <v>869.5536663124335</v>
      </c>
      <c r="T7" s="5">
        <v>781.3974387778028</v>
      </c>
    </row>
    <row r="8" spans="1:20" ht="15">
      <c r="A8">
        <v>4</v>
      </c>
      <c r="B8" t="s">
        <v>4</v>
      </c>
      <c r="C8">
        <f t="shared" si="0"/>
        <v>5</v>
      </c>
      <c r="D8" s="5">
        <f t="shared" si="1"/>
        <v>10555.954057610532</v>
      </c>
      <c r="E8" s="6">
        <f t="shared" si="3"/>
        <v>0.8866557101210992</v>
      </c>
      <c r="F8" s="5">
        <f t="shared" si="2"/>
        <v>11354.556803936719</v>
      </c>
      <c r="H8" s="5">
        <v>909.7170971709717</v>
      </c>
      <c r="I8" s="5">
        <v>952.5862068965519</v>
      </c>
      <c r="J8" s="5">
        <v>1000</v>
      </c>
      <c r="K8" s="5">
        <v>844.6813666101284</v>
      </c>
      <c r="L8" s="5">
        <v>861.4564831261102</v>
      </c>
      <c r="M8" s="5">
        <v>874.9389350268686</v>
      </c>
      <c r="N8" s="5">
        <v>841.2334352701324</v>
      </c>
      <c r="O8" s="5">
        <v>798.6027463261864</v>
      </c>
      <c r="P8" s="5">
        <v>899.0286298568508</v>
      </c>
      <c r="Q8" s="5">
        <v>859.4407324919574</v>
      </c>
      <c r="R8" s="5">
        <v>838.285435947394</v>
      </c>
      <c r="S8" s="5">
        <v>801.8128368446838</v>
      </c>
      <c r="T8" s="5">
        <v>872.7728983688833</v>
      </c>
    </row>
    <row r="9" spans="1:20" ht="15">
      <c r="A9">
        <v>3</v>
      </c>
      <c r="B9" t="s">
        <v>3</v>
      </c>
      <c r="C9">
        <f t="shared" si="0"/>
        <v>6</v>
      </c>
      <c r="D9" s="5">
        <f t="shared" si="1"/>
        <v>10496.15863354772</v>
      </c>
      <c r="E9" s="6">
        <f t="shared" si="3"/>
        <v>0.881633146182771</v>
      </c>
      <c r="F9" s="5">
        <f t="shared" si="2"/>
        <v>10496.15863354772</v>
      </c>
      <c r="H9" s="5">
        <v>864.6247369651624</v>
      </c>
      <c r="I9" s="5">
        <v>929.0306627101879</v>
      </c>
      <c r="J9" s="5">
        <v>962.4937903626428</v>
      </c>
      <c r="K9" s="5">
        <v>804.3377941855099</v>
      </c>
      <c r="L9" s="5">
        <v>844.1074092491299</v>
      </c>
      <c r="M9" s="5">
        <v>0</v>
      </c>
      <c r="N9" s="5">
        <v>864.1361256544502</v>
      </c>
      <c r="O9" s="5">
        <v>938.2960656665723</v>
      </c>
      <c r="P9" s="5">
        <v>814.3088677934708</v>
      </c>
      <c r="Q9" s="5">
        <v>887.3275421563617</v>
      </c>
      <c r="R9" s="5">
        <v>865.6941649899396</v>
      </c>
      <c r="S9" s="5">
        <v>849.2475350285416</v>
      </c>
      <c r="T9" s="5">
        <v>872.5539387857501</v>
      </c>
    </row>
    <row r="10" spans="1:20" ht="15">
      <c r="A10">
        <v>9</v>
      </c>
      <c r="B10" t="s">
        <v>10</v>
      </c>
      <c r="C10">
        <f t="shared" si="0"/>
        <v>7</v>
      </c>
      <c r="D10" s="5">
        <f t="shared" si="1"/>
        <v>10283.862939198756</v>
      </c>
      <c r="E10" s="6">
        <f t="shared" si="3"/>
        <v>0.8638012014242655</v>
      </c>
      <c r="F10" s="5">
        <f t="shared" si="2"/>
        <v>11084.689955049893</v>
      </c>
      <c r="H10" s="5">
        <v>792.0325551509959</v>
      </c>
      <c r="I10" s="5">
        <v>873.7209302325582</v>
      </c>
      <c r="J10" s="5">
        <v>853.52422907489</v>
      </c>
      <c r="K10" s="5">
        <v>800.8270158511372</v>
      </c>
      <c r="L10" s="5">
        <v>858.4070796460178</v>
      </c>
      <c r="M10" s="5">
        <v>828.2080924855492</v>
      </c>
      <c r="N10" s="5">
        <v>855.8465128338087</v>
      </c>
      <c r="O10" s="5">
        <v>809.1286307053942</v>
      </c>
      <c r="P10" s="5">
        <v>836.9823893384103</v>
      </c>
      <c r="Q10" s="5">
        <v>859.228104898565</v>
      </c>
      <c r="R10" s="5">
        <v>836.4520048602674</v>
      </c>
      <c r="S10" s="5">
        <v>906.6481994459833</v>
      </c>
      <c r="T10" s="5">
        <v>973.6842105263158</v>
      </c>
    </row>
    <row r="11" spans="1:20" ht="15">
      <c r="A11">
        <v>14</v>
      </c>
      <c r="B11" t="s">
        <v>16</v>
      </c>
      <c r="C11">
        <f t="shared" si="0"/>
        <v>8</v>
      </c>
      <c r="D11" s="5">
        <f t="shared" si="1"/>
        <v>10108.030923677163</v>
      </c>
      <c r="E11" s="6">
        <f t="shared" si="3"/>
        <v>0.8490320522091909</v>
      </c>
      <c r="F11" s="5">
        <f t="shared" si="2"/>
        <v>10852.425542511244</v>
      </c>
      <c r="H11" s="5">
        <v>744.2141275910645</v>
      </c>
      <c r="I11" s="5">
        <v>886.0849056603773</v>
      </c>
      <c r="J11" s="5">
        <v>838.3816529640849</v>
      </c>
      <c r="K11" s="5">
        <v>744.3946188340808</v>
      </c>
      <c r="L11" s="5">
        <v>856.0262228946043</v>
      </c>
      <c r="M11" s="5">
        <v>854.892601431981</v>
      </c>
      <c r="N11" s="5">
        <v>844.2455242966751</v>
      </c>
      <c r="O11" s="5">
        <v>797.0666025486894</v>
      </c>
      <c r="P11" s="5">
        <v>803.1514044302353</v>
      </c>
      <c r="Q11" s="5">
        <v>816.6000470256288</v>
      </c>
      <c r="R11" s="5">
        <v>897.9911296634491</v>
      </c>
      <c r="S11" s="5">
        <v>822.9821473472465</v>
      </c>
      <c r="T11" s="5">
        <v>946.3945578231293</v>
      </c>
    </row>
    <row r="12" spans="1:20" ht="15">
      <c r="A12">
        <v>5</v>
      </c>
      <c r="B12" t="s">
        <v>6</v>
      </c>
      <c r="C12">
        <f t="shared" si="0"/>
        <v>9</v>
      </c>
      <c r="D12" s="5">
        <f t="shared" si="1"/>
        <v>10103.011865426293</v>
      </c>
      <c r="E12" s="6">
        <f t="shared" si="3"/>
        <v>0.8486104724416704</v>
      </c>
      <c r="F12" s="5">
        <f t="shared" si="2"/>
        <v>10832.09468686243</v>
      </c>
      <c r="H12" s="5">
        <v>819.047619047619</v>
      </c>
      <c r="I12" s="5">
        <v>781.8938605619147</v>
      </c>
      <c r="J12" s="5">
        <v>949.9877420936505</v>
      </c>
      <c r="K12" s="5">
        <v>839.1911410688493</v>
      </c>
      <c r="L12" s="5">
        <v>812.5897558640498</v>
      </c>
      <c r="M12" s="5">
        <v>844.0150801131009</v>
      </c>
      <c r="N12" s="5">
        <v>864.1361256544502</v>
      </c>
      <c r="O12" s="5">
        <v>852.6234567901234</v>
      </c>
      <c r="P12" s="5">
        <v>867.9664363277394</v>
      </c>
      <c r="Q12" s="5">
        <v>820.6521739130434</v>
      </c>
      <c r="R12" s="5">
        <v>729.0828214361364</v>
      </c>
      <c r="S12" s="5">
        <v>737.3282270781707</v>
      </c>
      <c r="T12" s="5">
        <v>913.5802469135803</v>
      </c>
    </row>
    <row r="13" spans="1:20" ht="15">
      <c r="A13">
        <v>10</v>
      </c>
      <c r="B13" t="s">
        <v>11</v>
      </c>
      <c r="C13">
        <f t="shared" si="0"/>
        <v>10</v>
      </c>
      <c r="D13" s="5">
        <f t="shared" si="1"/>
        <v>9976.3236293565</v>
      </c>
      <c r="E13" s="6">
        <f t="shared" si="3"/>
        <v>0.8379691938510853</v>
      </c>
      <c r="F13" s="5">
        <f t="shared" si="2"/>
        <v>10688.359867492825</v>
      </c>
      <c r="H13" s="5">
        <v>849.1389207807118</v>
      </c>
      <c r="I13" s="5">
        <v>881.3042458362655</v>
      </c>
      <c r="J13" s="5">
        <v>885.5118829981718</v>
      </c>
      <c r="K13" s="5">
        <v>796.0721625941995</v>
      </c>
      <c r="L13" s="5">
        <v>775.4682503426222</v>
      </c>
      <c r="M13" s="5">
        <v>776.1646803900325</v>
      </c>
      <c r="N13" s="5">
        <v>712.0362381363243</v>
      </c>
      <c r="O13" s="5">
        <v>717.8432221741014</v>
      </c>
      <c r="P13" s="5">
        <v>796.0615663196016</v>
      </c>
      <c r="Q13" s="5">
        <v>810.6909430438841</v>
      </c>
      <c r="R13" s="5">
        <v>878.9581205311545</v>
      </c>
      <c r="S13" s="5">
        <v>884.3555795730883</v>
      </c>
      <c r="T13" s="5">
        <v>924.7540547726669</v>
      </c>
    </row>
    <row r="14" spans="1:20" ht="15">
      <c r="A14">
        <v>11</v>
      </c>
      <c r="B14" t="s">
        <v>13</v>
      </c>
      <c r="C14">
        <f t="shared" si="0"/>
        <v>11</v>
      </c>
      <c r="D14" s="5">
        <f t="shared" si="1"/>
        <v>9654.546699401804</v>
      </c>
      <c r="E14" s="6">
        <f t="shared" si="3"/>
        <v>0.8109412861155574</v>
      </c>
      <c r="F14" s="5">
        <f t="shared" si="2"/>
        <v>10363.6021586739</v>
      </c>
      <c r="H14" s="5">
        <v>862.8091460569295</v>
      </c>
      <c r="I14" s="5">
        <v>757.4596774193549</v>
      </c>
      <c r="J14" s="5">
        <v>899.6981657766427</v>
      </c>
      <c r="K14" s="5">
        <v>880.3030303030303</v>
      </c>
      <c r="L14" s="5">
        <v>830.4794520547946</v>
      </c>
      <c r="M14" s="5">
        <v>829.7428769979151</v>
      </c>
      <c r="N14" s="5">
        <v>720.8997597728761</v>
      </c>
      <c r="O14" s="5">
        <v>783.1325301204819</v>
      </c>
      <c r="P14" s="5">
        <v>742.6097972972974</v>
      </c>
      <c r="Q14" s="5">
        <v>730.8501683501682</v>
      </c>
      <c r="R14" s="5">
        <v>798.9786443825442</v>
      </c>
      <c r="S14" s="5">
        <v>709.055459272097</v>
      </c>
      <c r="T14" s="5">
        <v>817.5834508697696</v>
      </c>
    </row>
    <row r="15" spans="1:20" ht="15">
      <c r="A15">
        <v>15</v>
      </c>
      <c r="B15" t="s">
        <v>17</v>
      </c>
      <c r="C15">
        <f t="shared" si="0"/>
        <v>12</v>
      </c>
      <c r="D15" s="5">
        <f t="shared" si="1"/>
        <v>9431.12446032094</v>
      </c>
      <c r="E15" s="6">
        <f t="shared" si="3"/>
        <v>0.7921747584319448</v>
      </c>
      <c r="F15" s="5">
        <f t="shared" si="2"/>
        <v>10067.152443220279</v>
      </c>
      <c r="H15" s="5">
        <v>863.2119514472454</v>
      </c>
      <c r="I15" s="5">
        <v>757.1543732365982</v>
      </c>
      <c r="J15" s="5">
        <v>927.477261847774</v>
      </c>
      <c r="K15" s="5">
        <v>749.0330898152127</v>
      </c>
      <c r="L15" s="5">
        <v>776</v>
      </c>
      <c r="M15" s="5">
        <v>750</v>
      </c>
      <c r="N15" s="5">
        <v>787.2644884331027</v>
      </c>
      <c r="O15" s="5">
        <v>779.2665726375176</v>
      </c>
      <c r="P15" s="5">
        <v>808.3199264536889</v>
      </c>
      <c r="Q15" s="5">
        <v>842.3478049963619</v>
      </c>
      <c r="R15" s="5">
        <v>687.7122877122878</v>
      </c>
      <c r="S15" s="5">
        <v>636.0279828993392</v>
      </c>
      <c r="T15" s="5">
        <v>703.3367037411526</v>
      </c>
    </row>
    <row r="16" spans="1:20" ht="15">
      <c r="A16">
        <v>8</v>
      </c>
      <c r="B16" t="s">
        <v>9</v>
      </c>
      <c r="C16">
        <f t="shared" si="0"/>
        <v>13</v>
      </c>
      <c r="D16" s="5">
        <f t="shared" si="1"/>
        <v>9392.38432006195</v>
      </c>
      <c r="E16" s="6">
        <f t="shared" si="3"/>
        <v>0.7889207497100369</v>
      </c>
      <c r="F16" s="5">
        <f t="shared" si="2"/>
        <v>9392.38432006195</v>
      </c>
      <c r="H16" s="5">
        <v>741.3793103448276</v>
      </c>
      <c r="I16" s="5">
        <v>839.7407241841752</v>
      </c>
      <c r="J16" s="5">
        <v>844.0426922239163</v>
      </c>
      <c r="K16" s="5">
        <v>0</v>
      </c>
      <c r="L16" s="5">
        <v>776.1774119798811</v>
      </c>
      <c r="M16" s="5">
        <v>762.9392971246007</v>
      </c>
      <c r="N16" s="5">
        <v>727.2526988323419</v>
      </c>
      <c r="O16" s="5">
        <v>772.1872816212439</v>
      </c>
      <c r="P16" s="5">
        <v>767.2338568935427</v>
      </c>
      <c r="Q16" s="5">
        <v>777.1313492951442</v>
      </c>
      <c r="R16" s="5">
        <v>868.7531549722364</v>
      </c>
      <c r="S16" s="5">
        <v>783.9520958083832</v>
      </c>
      <c r="T16" s="5">
        <v>731.5944467816577</v>
      </c>
    </row>
    <row r="17" spans="1:20" ht="15">
      <c r="A17">
        <v>2</v>
      </c>
      <c r="B17" t="s">
        <v>2</v>
      </c>
      <c r="C17">
        <f t="shared" si="0"/>
        <v>14</v>
      </c>
      <c r="D17" s="5">
        <f t="shared" si="1"/>
        <v>6840.7226430489645</v>
      </c>
      <c r="E17" s="6">
        <f t="shared" si="3"/>
        <v>0.5745919089559803</v>
      </c>
      <c r="F17" s="5">
        <f t="shared" si="2"/>
        <v>6840.7226430489645</v>
      </c>
      <c r="H17" s="5">
        <v>834.762979683973</v>
      </c>
      <c r="I17" s="5">
        <v>964.8176682074989</v>
      </c>
      <c r="J17" s="5">
        <v>946.9696969696969</v>
      </c>
      <c r="K17" s="5">
        <v>717.1363916889529</v>
      </c>
      <c r="L17" s="5">
        <v>849.8122653316645</v>
      </c>
      <c r="M17" s="5">
        <v>984.0659340659341</v>
      </c>
      <c r="N17" s="5">
        <v>788.2043935052529</v>
      </c>
      <c r="O17" s="5">
        <v>754.9533135959919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5">
      <c r="A18">
        <v>12</v>
      </c>
      <c r="B18" t="s">
        <v>14</v>
      </c>
      <c r="C18">
        <f t="shared" si="0"/>
        <v>15</v>
      </c>
      <c r="D18" s="5">
        <f t="shared" si="1"/>
        <v>1485.8382174485555</v>
      </c>
      <c r="E18" s="6">
        <f t="shared" si="3"/>
        <v>0.12480415627302689</v>
      </c>
      <c r="F18" s="5">
        <f t="shared" si="2"/>
        <v>1485.8382174485555</v>
      </c>
      <c r="H18" s="5">
        <v>735.1888667992047</v>
      </c>
      <c r="I18" s="5">
        <v>750.6493506493507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24" spans="3:17" ht="15">
      <c r="C24" t="s">
        <v>33</v>
      </c>
      <c r="D24" t="s">
        <v>32</v>
      </c>
      <c r="F24" t="s">
        <v>31</v>
      </c>
      <c r="H24">
        <v>14</v>
      </c>
      <c r="I24">
        <v>15</v>
      </c>
      <c r="J24">
        <v>16</v>
      </c>
      <c r="K24">
        <v>17</v>
      </c>
      <c r="L24">
        <v>18</v>
      </c>
      <c r="M24">
        <v>19</v>
      </c>
      <c r="N24">
        <v>20</v>
      </c>
      <c r="O24">
        <v>21</v>
      </c>
      <c r="P24">
        <v>22</v>
      </c>
      <c r="Q24">
        <v>23</v>
      </c>
    </row>
    <row r="25" spans="1:17" ht="15">
      <c r="A25">
        <v>6</v>
      </c>
      <c r="B25" t="s">
        <v>7</v>
      </c>
      <c r="C25">
        <f aca="true" t="shared" si="4" ref="C25:C39">RANK(D25,$D$25:$D$39,0)</f>
        <v>1</v>
      </c>
      <c r="D25" s="5">
        <f aca="true" t="shared" si="5" ref="D25:D39">F25-MIN(I25:T25)</f>
        <v>8489.166430500241</v>
      </c>
      <c r="E25" s="6">
        <f>D25/$D$25</f>
        <v>1</v>
      </c>
      <c r="F25" s="5">
        <f aca="true" t="shared" si="6" ref="F25:F39">SUM(H25:T25)</f>
        <v>9230.569730043077</v>
      </c>
      <c r="H25" s="5">
        <v>906.7982456140351</v>
      </c>
      <c r="I25" s="5">
        <v>880.2922442862496</v>
      </c>
      <c r="J25" s="5">
        <v>903.7787300350602</v>
      </c>
      <c r="K25" s="5">
        <v>1000</v>
      </c>
      <c r="L25" s="5">
        <v>741.4032995428344</v>
      </c>
      <c r="M25" s="5">
        <v>1000</v>
      </c>
      <c r="N25" s="5">
        <v>933.6755646817247</v>
      </c>
      <c r="O25" s="5">
        <v>1000</v>
      </c>
      <c r="P25" s="5">
        <v>865.1736745886654</v>
      </c>
      <c r="Q25" s="5">
        <v>999.4479712945075</v>
      </c>
    </row>
    <row r="26" spans="1:17" ht="15">
      <c r="A26">
        <v>1</v>
      </c>
      <c r="B26" t="s">
        <v>1</v>
      </c>
      <c r="C26">
        <f t="shared" si="4"/>
        <v>2</v>
      </c>
      <c r="D26" s="5">
        <f t="shared" si="5"/>
        <v>8254.024483284335</v>
      </c>
      <c r="E26" s="6">
        <f aca="true" t="shared" si="7" ref="E26:E39">D26/$D$25</f>
        <v>0.9723009380083445</v>
      </c>
      <c r="F26" s="5">
        <f t="shared" si="6"/>
        <v>9060.303708401236</v>
      </c>
      <c r="H26" s="5">
        <v>893.8607868568959</v>
      </c>
      <c r="I26" s="5">
        <v>1000</v>
      </c>
      <c r="J26" s="5">
        <v>965.8617818484596</v>
      </c>
      <c r="K26" s="5">
        <v>957.1646010002175</v>
      </c>
      <c r="L26" s="5">
        <v>824.6738890117178</v>
      </c>
      <c r="M26" s="5">
        <v>919.4426300892662</v>
      </c>
      <c r="N26" s="5">
        <v>953.8493811621564</v>
      </c>
      <c r="O26" s="5">
        <v>818.0035301039419</v>
      </c>
      <c r="P26" s="5">
        <v>921.1678832116787</v>
      </c>
      <c r="Q26" s="5">
        <v>806.2792251169005</v>
      </c>
    </row>
    <row r="27" spans="1:17" ht="15">
      <c r="A27">
        <v>13</v>
      </c>
      <c r="B27" t="s">
        <v>15</v>
      </c>
      <c r="C27">
        <f t="shared" si="4"/>
        <v>3</v>
      </c>
      <c r="D27" s="5">
        <f t="shared" si="5"/>
        <v>8245.307589018534</v>
      </c>
      <c r="E27" s="6">
        <f t="shared" si="7"/>
        <v>0.9712741123079457</v>
      </c>
      <c r="F27" s="5">
        <f t="shared" si="6"/>
        <v>8940.542830253176</v>
      </c>
      <c r="H27" s="5">
        <v>927.9622980251346</v>
      </c>
      <c r="I27" s="5">
        <v>922.4577934825286</v>
      </c>
      <c r="J27" s="5">
        <v>695.235241234642</v>
      </c>
      <c r="K27" s="5">
        <v>839.1155165840642</v>
      </c>
      <c r="L27" s="5">
        <v>1000</v>
      </c>
      <c r="M27" s="5">
        <v>988.7614141887145</v>
      </c>
      <c r="N27" s="5">
        <v>972.8284124946513</v>
      </c>
      <c r="O27" s="5">
        <v>820.7398661944117</v>
      </c>
      <c r="P27" s="5">
        <v>773.4422880490296</v>
      </c>
      <c r="Q27" s="5">
        <v>1000</v>
      </c>
    </row>
    <row r="28" spans="1:17" ht="15">
      <c r="A28">
        <v>7</v>
      </c>
      <c r="B28" t="s">
        <v>8</v>
      </c>
      <c r="C28">
        <f t="shared" si="4"/>
        <v>4</v>
      </c>
      <c r="D28" s="5">
        <f t="shared" si="5"/>
        <v>8134.118200847287</v>
      </c>
      <c r="E28" s="6">
        <f t="shared" si="7"/>
        <v>0.9581763141811754</v>
      </c>
      <c r="F28" s="5">
        <f t="shared" si="6"/>
        <v>8808.547494550367</v>
      </c>
      <c r="H28" s="5">
        <v>1000</v>
      </c>
      <c r="I28" s="5">
        <v>974.0878938640133</v>
      </c>
      <c r="J28" s="5">
        <v>929.3010214300019</v>
      </c>
      <c r="K28" s="5">
        <v>674.4292937030796</v>
      </c>
      <c r="L28" s="5">
        <v>746.2985194077631</v>
      </c>
      <c r="M28" s="5">
        <v>847.1414242728183</v>
      </c>
      <c r="N28" s="5">
        <v>1000</v>
      </c>
      <c r="O28" s="5">
        <v>856.4681724845996</v>
      </c>
      <c r="P28" s="5">
        <v>978.2945736434108</v>
      </c>
      <c r="Q28" s="5">
        <v>802.5265957446809</v>
      </c>
    </row>
    <row r="29" spans="1:17" ht="15">
      <c r="A29">
        <v>3</v>
      </c>
      <c r="B29" t="s">
        <v>3</v>
      </c>
      <c r="C29">
        <f t="shared" si="4"/>
        <v>5</v>
      </c>
      <c r="D29" s="5">
        <f t="shared" si="5"/>
        <v>7726.752708073653</v>
      </c>
      <c r="E29" s="6">
        <f t="shared" si="7"/>
        <v>0.9101898014759899</v>
      </c>
      <c r="F29" s="5">
        <f t="shared" si="6"/>
        <v>8415.071586095428</v>
      </c>
      <c r="H29" s="5">
        <v>967.4777725783808</v>
      </c>
      <c r="I29" s="5">
        <v>904.1754858572255</v>
      </c>
      <c r="J29" s="5">
        <v>1000</v>
      </c>
      <c r="K29" s="5">
        <v>927.9089376053964</v>
      </c>
      <c r="L29" s="5">
        <v>688.3188780217752</v>
      </c>
      <c r="M29" s="5">
        <v>795.1421577857277</v>
      </c>
      <c r="N29" s="5">
        <v>728.5691395609678</v>
      </c>
      <c r="O29" s="5">
        <v>734.201725048407</v>
      </c>
      <c r="P29" s="5">
        <v>765.157639450283</v>
      </c>
      <c r="Q29" s="5">
        <v>904.119850187266</v>
      </c>
    </row>
    <row r="30" spans="1:17" ht="15">
      <c r="A30">
        <v>15</v>
      </c>
      <c r="B30" t="s">
        <v>17</v>
      </c>
      <c r="C30">
        <f t="shared" si="4"/>
        <v>6</v>
      </c>
      <c r="D30" s="5">
        <f t="shared" si="5"/>
        <v>7663.321425134245</v>
      </c>
      <c r="E30" s="6">
        <f t="shared" si="7"/>
        <v>0.9027177742211692</v>
      </c>
      <c r="F30" s="5">
        <f t="shared" si="6"/>
        <v>8332.61982814878</v>
      </c>
      <c r="H30" s="5">
        <v>904.6160577554145</v>
      </c>
      <c r="I30" s="5">
        <v>947.3790322580645</v>
      </c>
      <c r="J30" s="5">
        <v>908.7348217783</v>
      </c>
      <c r="K30" s="5">
        <v>886.4277084172373</v>
      </c>
      <c r="L30" s="5">
        <v>669.2984030145344</v>
      </c>
      <c r="M30" s="5">
        <v>796.0414703110273</v>
      </c>
      <c r="N30" s="5">
        <v>778.5958904109589</v>
      </c>
      <c r="O30" s="5">
        <v>769.8412698412699</v>
      </c>
      <c r="P30" s="5">
        <v>855.593220338983</v>
      </c>
      <c r="Q30" s="5">
        <v>816.0919540229886</v>
      </c>
    </row>
    <row r="31" spans="1:17" ht="15">
      <c r="A31">
        <v>5</v>
      </c>
      <c r="B31" t="s">
        <v>6</v>
      </c>
      <c r="C31">
        <f t="shared" si="4"/>
        <v>7</v>
      </c>
      <c r="D31" s="5">
        <f t="shared" si="5"/>
        <v>7663.197742273004</v>
      </c>
      <c r="E31" s="6">
        <f t="shared" si="7"/>
        <v>0.9027032047269492</v>
      </c>
      <c r="F31" s="5">
        <f t="shared" si="6"/>
        <v>8322.907682138586</v>
      </c>
      <c r="H31" s="5">
        <v>911.7971334068358</v>
      </c>
      <c r="I31" s="5">
        <v>836.1209964412811</v>
      </c>
      <c r="J31" s="5">
        <v>700.588857013438</v>
      </c>
      <c r="K31" s="5">
        <v>791.8690411944594</v>
      </c>
      <c r="L31" s="5">
        <v>659.7099398655818</v>
      </c>
      <c r="M31" s="5">
        <v>978.9058878071395</v>
      </c>
      <c r="N31" s="5">
        <v>825.2268602540835</v>
      </c>
      <c r="O31" s="5">
        <v>906.5420560747665</v>
      </c>
      <c r="P31" s="5">
        <v>819.8354265915981</v>
      </c>
      <c r="Q31" s="5">
        <v>892.3114834894037</v>
      </c>
    </row>
    <row r="32" spans="1:17" ht="15">
      <c r="A32">
        <v>9</v>
      </c>
      <c r="B32" t="s">
        <v>10</v>
      </c>
      <c r="C32">
        <f t="shared" si="4"/>
        <v>8</v>
      </c>
      <c r="D32" s="5">
        <f t="shared" si="5"/>
        <v>7636.870672424695</v>
      </c>
      <c r="E32" s="6">
        <f t="shared" si="7"/>
        <v>0.8996019497257844</v>
      </c>
      <c r="F32" s="5">
        <f t="shared" si="6"/>
        <v>8379.57355752677</v>
      </c>
      <c r="H32" s="5">
        <v>813.3359559402046</v>
      </c>
      <c r="I32" s="5">
        <v>857.9514332663866</v>
      </c>
      <c r="J32" s="5">
        <v>985.9753506162346</v>
      </c>
      <c r="K32" s="5">
        <v>742.7028851020752</v>
      </c>
      <c r="L32" s="5">
        <v>800.7728638900815</v>
      </c>
      <c r="M32" s="5">
        <v>931.4071460079398</v>
      </c>
      <c r="N32" s="5">
        <v>866.7556233320624</v>
      </c>
      <c r="O32" s="5">
        <v>766.1645848640705</v>
      </c>
      <c r="P32" s="5">
        <v>770.4517704517704</v>
      </c>
      <c r="Q32" s="5">
        <v>844.0559440559441</v>
      </c>
    </row>
    <row r="33" spans="1:17" ht="15">
      <c r="A33">
        <v>11</v>
      </c>
      <c r="B33" t="s">
        <v>13</v>
      </c>
      <c r="C33">
        <f t="shared" si="4"/>
        <v>9</v>
      </c>
      <c r="D33" s="5">
        <f t="shared" si="5"/>
        <v>7581.850731032625</v>
      </c>
      <c r="E33" s="6">
        <f t="shared" si="7"/>
        <v>0.8931207549179654</v>
      </c>
      <c r="F33" s="5">
        <f t="shared" si="6"/>
        <v>8142.619754963789</v>
      </c>
      <c r="H33" s="5">
        <v>917.8690344062154</v>
      </c>
      <c r="I33" s="5">
        <v>876.8426945325621</v>
      </c>
      <c r="J33" s="5">
        <v>891.2792931233192</v>
      </c>
      <c r="K33" s="5">
        <v>834.6605991657186</v>
      </c>
      <c r="L33" s="5">
        <v>749.5980707395497</v>
      </c>
      <c r="M33" s="5">
        <v>879.9749947905813</v>
      </c>
      <c r="N33" s="5">
        <v>910.674944922892</v>
      </c>
      <c r="O33" s="5">
        <v>560.7690239311644</v>
      </c>
      <c r="P33" s="5">
        <v>784.8258706467661</v>
      </c>
      <c r="Q33" s="5">
        <v>736.1252287050214</v>
      </c>
    </row>
    <row r="34" spans="1:17" ht="15">
      <c r="A34">
        <v>2</v>
      </c>
      <c r="B34" t="s">
        <v>2</v>
      </c>
      <c r="C34">
        <f t="shared" si="4"/>
        <v>10</v>
      </c>
      <c r="D34" s="5">
        <f t="shared" si="5"/>
        <v>7541.949020452323</v>
      </c>
      <c r="E34" s="6">
        <f t="shared" si="7"/>
        <v>0.8884204453048871</v>
      </c>
      <c r="F34" s="5">
        <f t="shared" si="6"/>
        <v>8201.083028037658</v>
      </c>
      <c r="H34" s="5">
        <v>817.1936758893281</v>
      </c>
      <c r="I34" s="5">
        <v>993.2361023039526</v>
      </c>
      <c r="J34" s="5">
        <v>699.954744305325</v>
      </c>
      <c r="K34" s="5">
        <v>832.9233680227059</v>
      </c>
      <c r="L34" s="5">
        <v>726.8121590023381</v>
      </c>
      <c r="M34" s="5">
        <v>877.415333471847</v>
      </c>
      <c r="N34" s="5">
        <v>887.7391643889106</v>
      </c>
      <c r="O34" s="5">
        <v>659.134007585335</v>
      </c>
      <c r="P34" s="5">
        <v>1000</v>
      </c>
      <c r="Q34" s="5">
        <v>706.6744730679156</v>
      </c>
    </row>
    <row r="35" spans="1:17" ht="15">
      <c r="A35">
        <v>4</v>
      </c>
      <c r="B35" t="s">
        <v>4</v>
      </c>
      <c r="C35">
        <f t="shared" si="4"/>
        <v>11</v>
      </c>
      <c r="D35" s="5">
        <f t="shared" si="5"/>
        <v>7343.629299637705</v>
      </c>
      <c r="E35" s="6">
        <f t="shared" si="7"/>
        <v>0.8650589383255815</v>
      </c>
      <c r="F35" s="5">
        <f t="shared" si="6"/>
        <v>8030.8330911069</v>
      </c>
      <c r="H35" s="5">
        <v>826.1738261738263</v>
      </c>
      <c r="I35" s="5">
        <v>900.364054416555</v>
      </c>
      <c r="J35" s="5">
        <v>687.2037914691944</v>
      </c>
      <c r="K35" s="5">
        <v>849.1512345679012</v>
      </c>
      <c r="L35" s="5">
        <v>700.3379647014644</v>
      </c>
      <c r="M35" s="5">
        <v>859.5562792591084</v>
      </c>
      <c r="N35" s="5">
        <v>811.0952550838388</v>
      </c>
      <c r="O35" s="5">
        <v>832.7011379516869</v>
      </c>
      <c r="P35" s="5">
        <v>731.4528593508502</v>
      </c>
      <c r="Q35" s="5">
        <v>832.7966881324747</v>
      </c>
    </row>
    <row r="36" spans="1:17" ht="15">
      <c r="A36">
        <v>8</v>
      </c>
      <c r="B36" t="s">
        <v>9</v>
      </c>
      <c r="C36">
        <f t="shared" si="4"/>
        <v>12</v>
      </c>
      <c r="D36" s="5">
        <f t="shared" si="5"/>
        <v>7062.696041220524</v>
      </c>
      <c r="E36" s="6">
        <f t="shared" si="7"/>
        <v>0.8319657882834488</v>
      </c>
      <c r="F36" s="5">
        <f t="shared" si="6"/>
        <v>7715.834569359053</v>
      </c>
      <c r="H36" s="5">
        <v>764.8908620051794</v>
      </c>
      <c r="I36" s="5">
        <v>898.1269113149848</v>
      </c>
      <c r="J36" s="5">
        <v>894.8891031822565</v>
      </c>
      <c r="K36" s="5">
        <v>720.5761990505811</v>
      </c>
      <c r="L36" s="5">
        <v>690.3572089579862</v>
      </c>
      <c r="M36" s="5">
        <v>770.7610877897426</v>
      </c>
      <c r="N36" s="5">
        <v>789.5467963188053</v>
      </c>
      <c r="O36" s="5">
        <v>778.4621127286301</v>
      </c>
      <c r="P36" s="5">
        <v>755.0857598723574</v>
      </c>
      <c r="Q36" s="5">
        <v>653.1385281385282</v>
      </c>
    </row>
    <row r="37" spans="1:17" ht="15">
      <c r="A37">
        <v>14</v>
      </c>
      <c r="B37" t="s">
        <v>16</v>
      </c>
      <c r="C37">
        <f t="shared" si="4"/>
        <v>13</v>
      </c>
      <c r="D37" s="5">
        <f t="shared" si="5"/>
        <v>7004.495574279372</v>
      </c>
      <c r="E37" s="6">
        <f t="shared" si="7"/>
        <v>0.8251099364848496</v>
      </c>
      <c r="F37" s="5">
        <f t="shared" si="6"/>
        <v>7577.196326620842</v>
      </c>
      <c r="H37" s="5">
        <v>861.6378412169203</v>
      </c>
      <c r="I37" s="5">
        <v>743.9835338822039</v>
      </c>
      <c r="J37" s="5">
        <v>933.0384073999599</v>
      </c>
      <c r="K37" s="5">
        <v>866.5354330708662</v>
      </c>
      <c r="L37" s="5">
        <v>572.7007523414709</v>
      </c>
      <c r="M37" s="5">
        <v>771.6060661428832</v>
      </c>
      <c r="N37" s="5">
        <v>722.4340641881156</v>
      </c>
      <c r="O37" s="5">
        <v>739.4079063995747</v>
      </c>
      <c r="P37" s="5">
        <v>708.3255378858746</v>
      </c>
      <c r="Q37" s="5">
        <v>657.5267840929725</v>
      </c>
    </row>
    <row r="38" spans="1:17" ht="15">
      <c r="A38">
        <v>10</v>
      </c>
      <c r="B38" t="s">
        <v>11</v>
      </c>
      <c r="C38">
        <f t="shared" si="4"/>
        <v>14</v>
      </c>
      <c r="D38" s="5">
        <f t="shared" si="5"/>
        <v>6886.011813851396</v>
      </c>
      <c r="E38" s="6">
        <f t="shared" si="7"/>
        <v>0.8111528817612808</v>
      </c>
      <c r="F38" s="5">
        <f t="shared" si="6"/>
        <v>7473.724932070362</v>
      </c>
      <c r="H38" s="5">
        <v>907.1961386573058</v>
      </c>
      <c r="I38" s="5">
        <v>611.6896641499611</v>
      </c>
      <c r="J38" s="5">
        <v>826.79971489665</v>
      </c>
      <c r="K38" s="5">
        <v>814.8833765272121</v>
      </c>
      <c r="L38" s="5">
        <v>711.5604731018694</v>
      </c>
      <c r="M38" s="5">
        <v>682.1192052980133</v>
      </c>
      <c r="N38" s="5">
        <v>836.6145354185833</v>
      </c>
      <c r="O38" s="5">
        <v>587.7131182189657</v>
      </c>
      <c r="P38" s="5">
        <v>742.4985291233575</v>
      </c>
      <c r="Q38" s="5">
        <v>752.6501766784453</v>
      </c>
    </row>
    <row r="39" spans="1:17" ht="15">
      <c r="A39">
        <v>12</v>
      </c>
      <c r="B39" t="s">
        <v>14</v>
      </c>
      <c r="C39">
        <f t="shared" si="4"/>
        <v>15</v>
      </c>
      <c r="D39" s="5">
        <f t="shared" si="5"/>
        <v>0</v>
      </c>
      <c r="E39" s="6">
        <f t="shared" si="7"/>
        <v>0</v>
      </c>
      <c r="F39" s="5">
        <f t="shared" si="6"/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</row>
    <row r="43" spans="4:11" ht="30">
      <c r="D43" s="7" t="s">
        <v>35</v>
      </c>
      <c r="E43" s="7" t="s">
        <v>36</v>
      </c>
      <c r="F43" s="7" t="s">
        <v>37</v>
      </c>
      <c r="G43" s="7"/>
      <c r="I43" s="7" t="s">
        <v>38</v>
      </c>
      <c r="J43" s="7" t="s">
        <v>39</v>
      </c>
      <c r="K43" s="7" t="s">
        <v>40</v>
      </c>
    </row>
    <row r="44" spans="2:11" ht="15">
      <c r="B44" t="str">
        <f>times!A3</f>
        <v>Mark Redsell </v>
      </c>
      <c r="D44" s="9">
        <f>AVERAGE(times!C3:O3)</f>
        <v>35.597692307692306</v>
      </c>
      <c r="E44" s="9">
        <f>MIN(times!C3:O3)</f>
        <v>32.73</v>
      </c>
      <c r="F44" s="9">
        <f>MAX(times!C3:O3)</f>
        <v>38.97</v>
      </c>
      <c r="G44" s="8"/>
      <c r="I44" s="9">
        <f>AVERAGE(times!T3:Y3)</f>
        <v>45.971666666666664</v>
      </c>
      <c r="J44" s="9">
        <f>MIN(times!T3:Y3)</f>
        <v>41.1</v>
      </c>
      <c r="K44" s="9">
        <f>MAX(times!T3:Y3)</f>
        <v>50.99</v>
      </c>
    </row>
    <row r="45" spans="2:11" ht="15">
      <c r="B45" t="str">
        <f>times!A4</f>
        <v>Ron Lampay </v>
      </c>
      <c r="D45" s="9">
        <f>AVERAGE(times!C4:O4)</f>
        <v>25.76230769230769</v>
      </c>
      <c r="E45" s="9">
        <f>MIN(times!C4:O4)</f>
        <v>0</v>
      </c>
      <c r="F45" s="9">
        <f>MAX(times!C4:O4)</f>
        <v>48.61</v>
      </c>
      <c r="G45" s="8"/>
      <c r="I45" s="9">
        <f>AVERAGE(times!T4:Y4)</f>
        <v>50.50833333333333</v>
      </c>
      <c r="J45" s="9">
        <f>MIN(times!T4:Y4)</f>
        <v>37.86</v>
      </c>
      <c r="K45" s="9">
        <f>MAX(times!T4:Y4)</f>
        <v>63.28</v>
      </c>
    </row>
    <row r="46" spans="2:11" ht="15">
      <c r="B46" t="str">
        <f>times!A5</f>
        <v>Graeme Mahoney </v>
      </c>
      <c r="D46" s="9">
        <f>AVERAGE(times!C5:O5)</f>
        <v>37.003846153846155</v>
      </c>
      <c r="E46" s="9">
        <f>MIN(times!C5:O5)</f>
        <v>0</v>
      </c>
      <c r="F46" s="9">
        <f>MAX(times!C5:O5)</f>
        <v>43.34</v>
      </c>
      <c r="G46" s="8"/>
      <c r="I46" s="9">
        <f>AVERAGE(times!T5:Y5)</f>
        <v>52.675000000000004</v>
      </c>
      <c r="J46" s="9">
        <f>MIN(times!T5:Y5)</f>
        <v>40.05</v>
      </c>
      <c r="K46" s="9">
        <f>MAX(times!T5:Y5)</f>
        <v>62.41</v>
      </c>
    </row>
    <row r="47" spans="2:11" ht="15">
      <c r="B47" t="str">
        <f>times!A6</f>
        <v>Tony Livingstone </v>
      </c>
      <c r="D47" s="9">
        <f>AVERAGE(times!C6:O6)</f>
        <v>40.190000000000005</v>
      </c>
      <c r="E47" s="9">
        <f>MIN(times!C6:O6)</f>
        <v>38.75</v>
      </c>
      <c r="F47" s="9">
        <f>MAX(times!C6:O6)</f>
        <v>41.51</v>
      </c>
      <c r="G47" s="8"/>
      <c r="I47" s="9">
        <f>AVERAGE(times!T6:Y6)</f>
        <v>50.63</v>
      </c>
      <c r="J47" s="9">
        <f>MIN(times!T6:Y6)</f>
        <v>43.48</v>
      </c>
      <c r="K47" s="9">
        <f>MAX(times!T6:Y6)</f>
        <v>56.06</v>
      </c>
    </row>
    <row r="48" spans="2:11" ht="15">
      <c r="B48" t="str">
        <f>times!A7</f>
        <v>John Philips </v>
      </c>
      <c r="D48" s="9">
        <f>AVERAGE(times!C7:O7)</f>
        <v>0</v>
      </c>
      <c r="E48" s="9">
        <f>MIN(times!C7:O7)</f>
        <v>0</v>
      </c>
      <c r="F48" s="9">
        <f>MAX(times!C7:O7)</f>
        <v>0</v>
      </c>
      <c r="G48" s="8"/>
      <c r="I48" s="9">
        <f>AVERAGE(times!T7:Y7)</f>
        <v>0</v>
      </c>
      <c r="J48" s="9">
        <f>MIN(times!T7:Y7)</f>
        <v>0</v>
      </c>
      <c r="K48" s="9">
        <f>MAX(times!T7:Y7)</f>
        <v>0</v>
      </c>
    </row>
    <row r="49" spans="2:11" ht="15">
      <c r="B49" t="str">
        <f>times!A8</f>
        <v>George Young </v>
      </c>
      <c r="D49" s="9">
        <f>AVERAGE(times!C8:O8)</f>
        <v>42.25692307692307</v>
      </c>
      <c r="E49" s="9">
        <f>MIN(times!C8:O8)</f>
        <v>38.07</v>
      </c>
      <c r="F49" s="9">
        <f>MAX(times!C8:O8)</f>
        <v>48.05</v>
      </c>
      <c r="G49" s="8"/>
      <c r="I49" s="9">
        <f>AVERAGE(times!T8:Y8)</f>
        <v>47.925000000000004</v>
      </c>
      <c r="J49" s="9">
        <f>MIN(times!T8:Y8)</f>
        <v>40.58</v>
      </c>
      <c r="K49" s="9">
        <f>MAX(times!T8:Y8)</f>
        <v>56.54</v>
      </c>
    </row>
    <row r="50" spans="2:11" ht="15">
      <c r="B50" t="str">
        <f>times!A9</f>
        <v>Peter Gunning </v>
      </c>
      <c r="D50" s="9">
        <f>AVERAGE(times!C9:O9)</f>
        <v>38.69615384615384</v>
      </c>
      <c r="E50" s="9">
        <f>MIN(times!C9:O9)</f>
        <v>33.01</v>
      </c>
      <c r="F50" s="9">
        <f>MAX(times!C9:O9)</f>
        <v>51.3</v>
      </c>
      <c r="G50" s="8"/>
      <c r="I50" s="9">
        <f>AVERAGE(times!T9:Y9)</f>
        <v>43.82333333333333</v>
      </c>
      <c r="J50" s="9">
        <f>MIN(times!T9:Y9)</f>
        <v>36.23</v>
      </c>
      <c r="K50" s="9">
        <f>MAX(times!T9:Y9)</f>
        <v>50.31</v>
      </c>
    </row>
    <row r="51" spans="2:11" ht="15">
      <c r="B51" t="str">
        <f>times!A10</f>
        <v>Rich Baygo </v>
      </c>
      <c r="D51" s="9">
        <f>AVERAGE(times!C10:O10)</f>
        <v>38.8676923076923</v>
      </c>
      <c r="E51" s="9">
        <f>MIN(times!C10:O10)</f>
        <v>35.25</v>
      </c>
      <c r="F51" s="9">
        <f>MAX(times!C10:O10)</f>
        <v>41.84</v>
      </c>
      <c r="G51" s="8"/>
      <c r="I51" s="9">
        <f>AVERAGE(times!T10:Y10)</f>
        <v>46.303333333333335</v>
      </c>
      <c r="J51" s="9">
        <f>MIN(times!T10:Y10)</f>
        <v>38.7</v>
      </c>
      <c r="K51" s="9">
        <f>MAX(times!T10:Y10)</f>
        <v>49.98</v>
      </c>
    </row>
    <row r="52" spans="2:11" ht="15">
      <c r="B52" t="str">
        <f>times!A11</f>
        <v>Jon Edison </v>
      </c>
      <c r="D52" s="9">
        <f>AVERAGE(times!C11:O11)</f>
        <v>41.46</v>
      </c>
      <c r="E52" s="9">
        <f>MIN(times!C11:O11)</f>
        <v>0</v>
      </c>
      <c r="F52" s="9">
        <f>MAX(times!C11:O11)</f>
        <v>49.88</v>
      </c>
      <c r="G52" s="8"/>
      <c r="I52" s="9">
        <f>AVERAGE(times!T11:Y11)</f>
        <v>54.26166666666666</v>
      </c>
      <c r="J52" s="9">
        <f>MIN(times!T11:Y11)</f>
        <v>50.14</v>
      </c>
      <c r="K52" s="9">
        <f>MAX(times!T11:Y11)</f>
        <v>57.59</v>
      </c>
    </row>
    <row r="53" spans="2:11" ht="15">
      <c r="B53" t="str">
        <f>times!A12</f>
        <v>Ewan Maxwell </v>
      </c>
      <c r="D53" s="9">
        <f>AVERAGE(times!C12:O12)</f>
        <v>41.25923076923077</v>
      </c>
      <c r="E53" s="9">
        <f>MIN(times!C12:O12)</f>
        <v>35.72</v>
      </c>
      <c r="F53" s="9">
        <f>MAX(times!C12:O12)</f>
        <v>46.69</v>
      </c>
      <c r="G53" s="8"/>
      <c r="I53" s="9">
        <f>AVERAGE(times!T12:Y12)</f>
        <v>48.47666666666666</v>
      </c>
      <c r="J53" s="9">
        <f>MIN(times!T12:Y12)</f>
        <v>42.9</v>
      </c>
      <c r="K53" s="9">
        <f>MAX(times!T12:Y12)</f>
        <v>54.44</v>
      </c>
    </row>
    <row r="54" spans="2:11" ht="15">
      <c r="B54" t="str">
        <f>times!A13</f>
        <v>Andy Burgogne </v>
      </c>
      <c r="D54" s="9">
        <f>AVERAGE(times!C13:O13)</f>
        <v>42.84615384615385</v>
      </c>
      <c r="E54" s="9">
        <f>MIN(times!C13:O13)</f>
        <v>37.01</v>
      </c>
      <c r="F54" s="9">
        <f>MAX(times!C13:O13)</f>
        <v>46.36</v>
      </c>
      <c r="G54" s="8"/>
      <c r="I54" s="9">
        <f>AVERAGE(times!T13:Y13)</f>
        <v>56.458333333333336</v>
      </c>
      <c r="J54" s="9">
        <f>MIN(times!T13:Y13)</f>
        <v>48.11</v>
      </c>
      <c r="K54" s="9">
        <f>MAX(times!T13:Y13)</f>
        <v>70.97</v>
      </c>
    </row>
    <row r="55" spans="2:11" ht="15">
      <c r="B55" t="str">
        <f>times!A14</f>
        <v>Greg Dakin </v>
      </c>
      <c r="D55" s="9">
        <f>AVERAGE(times!C14:O14)</f>
        <v>0</v>
      </c>
      <c r="E55" s="9">
        <f>MIN(times!C14:O14)</f>
        <v>0</v>
      </c>
      <c r="F55" s="9">
        <f>MAX(times!C14:O14)</f>
        <v>0</v>
      </c>
      <c r="G55" s="8"/>
      <c r="I55" s="9">
        <f>AVERAGE(times!T14:Y14)</f>
        <v>0</v>
      </c>
      <c r="J55" s="9">
        <f>MIN(times!T14:Y14)</f>
        <v>0</v>
      </c>
      <c r="K55" s="9">
        <f>MAX(times!T14:Y14)</f>
        <v>0</v>
      </c>
    </row>
    <row r="56" spans="2:11" ht="15">
      <c r="B56" t="str">
        <f>times!A15</f>
        <v>Dave Watson </v>
      </c>
      <c r="D56" s="9">
        <f>AVERAGE(times!C15:O15)</f>
        <v>44.15076923076923</v>
      </c>
      <c r="E56" s="9">
        <f>MIN(times!C15:O15)</f>
        <v>39.6</v>
      </c>
      <c r="F56" s="9">
        <f>MAX(times!C15:O15)</f>
        <v>49.6</v>
      </c>
      <c r="G56" s="8"/>
      <c r="I56" s="9">
        <f>AVERAGE(times!T15:Y15)</f>
        <v>53.248333333333335</v>
      </c>
      <c r="J56" s="9">
        <f>MIN(times!T15:Y15)</f>
        <v>47.99</v>
      </c>
      <c r="K56" s="9">
        <f>MAX(times!T15:Y15)</f>
        <v>74.38</v>
      </c>
    </row>
    <row r="57" spans="2:11" ht="15">
      <c r="B57" t="str">
        <f>times!A16</f>
        <v>Brett Larrett </v>
      </c>
      <c r="D57" s="9">
        <f>AVERAGE(times!C16:O16)</f>
        <v>7.7192307692307685</v>
      </c>
      <c r="E57" s="9">
        <f>MIN(times!C16:O16)</f>
        <v>0</v>
      </c>
      <c r="F57" s="9">
        <f>MAX(times!C16:O16)</f>
        <v>50.3</v>
      </c>
      <c r="G57" s="8"/>
      <c r="I57" s="9">
        <f>AVERAGE(times!T16:Y16)</f>
        <v>0</v>
      </c>
      <c r="J57" s="9">
        <f>MIN(times!T16:Y16)</f>
        <v>0</v>
      </c>
      <c r="K57" s="9">
        <f>MAX(times!T16:Y16)</f>
        <v>0</v>
      </c>
    </row>
    <row r="58" spans="2:11" ht="15">
      <c r="B58" t="str">
        <f>times!A17</f>
        <v>Mark Treble </v>
      </c>
      <c r="D58" s="9">
        <f>AVERAGE(times!C17:O17)</f>
        <v>40.065384615384616</v>
      </c>
      <c r="E58" s="9">
        <f>MIN(times!C17:O17)</f>
        <v>35.18</v>
      </c>
      <c r="F58" s="9">
        <f>MAX(times!C17:O17)</f>
        <v>44.51</v>
      </c>
      <c r="G58" s="8"/>
      <c r="I58" s="9">
        <f>AVERAGE(times!T17:Y17)</f>
        <v>43.78833333333333</v>
      </c>
      <c r="J58" s="9">
        <f>MIN(times!T17:Y17)</f>
        <v>36.21</v>
      </c>
      <c r="K58" s="9">
        <f>MAX(times!T17:Y17)</f>
        <v>50.82</v>
      </c>
    </row>
    <row r="59" spans="2:11" ht="15">
      <c r="B59" t="str">
        <f>times!A18</f>
        <v>Paul Stubley </v>
      </c>
      <c r="D59" s="9">
        <f>AVERAGE(times!C18:O18)</f>
        <v>42.19692307692307</v>
      </c>
      <c r="E59" s="9">
        <f>MIN(times!C18:O18)</f>
        <v>36.75</v>
      </c>
      <c r="F59" s="9">
        <f>MAX(times!C18:O18)</f>
        <v>49.69</v>
      </c>
      <c r="G59" s="8"/>
      <c r="I59" s="9">
        <f>AVERAGE(times!T18:Y18)</f>
        <v>57.95499999999999</v>
      </c>
      <c r="J59" s="9">
        <f>MIN(times!T18:Y18)</f>
        <v>53.45</v>
      </c>
      <c r="K59" s="9">
        <f>MAX(times!T18:Y18)</f>
        <v>65.13</v>
      </c>
    </row>
    <row r="60" spans="2:11" ht="15">
      <c r="B60" t="str">
        <f>times!A19</f>
        <v>Mike Shellim </v>
      </c>
      <c r="D60" s="9">
        <f>AVERAGE(times!C19:O19)</f>
        <v>45.57384615384616</v>
      </c>
      <c r="E60" s="9">
        <f>MIN(times!C19:O19)</f>
        <v>41.23</v>
      </c>
      <c r="F60" s="9">
        <f>MAX(times!C19:O19)</f>
        <v>51.46</v>
      </c>
      <c r="G60" s="8"/>
      <c r="I60" s="9">
        <f>AVERAGE(times!T19:Y19)</f>
        <v>51.663333333333334</v>
      </c>
      <c r="J60" s="9">
        <f>MIN(times!T19:Y19)</f>
        <v>44.25</v>
      </c>
      <c r="K60" s="9">
        <f>MAX(times!T19:Y19)</f>
        <v>58.4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Redsell</dc:creator>
  <cp:keywords/>
  <dc:description/>
  <cp:lastModifiedBy>Edison</cp:lastModifiedBy>
  <dcterms:created xsi:type="dcterms:W3CDTF">2016-08-24T07:03:01Z</dcterms:created>
  <dcterms:modified xsi:type="dcterms:W3CDTF">2016-08-24T13:23:40Z</dcterms:modified>
  <cp:category/>
  <cp:version/>
  <cp:contentType/>
  <cp:contentStatus/>
</cp:coreProperties>
</file>